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0" sheetId="1" r:id="rId1"/>
  </sheets>
  <definedNames>
    <definedName name="_xlnm.Print_Area" localSheetId="0">'2010'!$A$2:$F$291</definedName>
    <definedName name="_xlnm.Print_Titles" localSheetId="0">'2010'!$2:$2</definedName>
  </definedNames>
  <calcPr fullCalcOnLoad="1"/>
</workbook>
</file>

<file path=xl/comments1.xml><?xml version="1.0" encoding="utf-8"?>
<comments xmlns="http://schemas.openxmlformats.org/spreadsheetml/2006/main">
  <authors>
    <author>kprusinski</author>
  </authors>
  <commentList>
    <comment ref="F167" authorId="0">
      <text>
        <r>
          <rPr>
            <b/>
            <sz val="8"/>
            <rFont val="Tahoma"/>
            <family val="0"/>
          </rPr>
          <t>kprusinski:</t>
        </r>
        <r>
          <rPr>
            <sz val="8"/>
            <rFont val="Tahoma"/>
            <family val="0"/>
          </rPr>
          <t xml:space="preserve">
będzie zwiększenie z komisji sejmowej</t>
        </r>
      </text>
    </comment>
  </commentList>
</comments>
</file>

<file path=xl/sharedStrings.xml><?xml version="1.0" encoding="utf-8"?>
<sst xmlns="http://schemas.openxmlformats.org/spreadsheetml/2006/main" count="1097" uniqueCount="708">
  <si>
    <t>NAC</t>
  </si>
  <si>
    <t>zakupy inwestycyjne dla Centrum Kompetencji w ramach Priorytetu Digitalizacja Programu Wieloletniego Kultura + (dec. 18.03)</t>
  </si>
  <si>
    <t>Rozbudowa o aulę koncertową i pomieszczenia dydaktyczne Państwowej Szkoły Muzycznej I i II stopnia w Wadowicach - etap III</t>
  </si>
  <si>
    <t>Remont budynku Zespołu Szkół Plastycznych w Częstochowie.</t>
  </si>
  <si>
    <t>Teatr Na Plaży i Pawilon Sztuki Sfinks - Sopocka Strefa Sztuki</t>
  </si>
  <si>
    <t>Zadanie nr 3 dla projektu  "Rozbudowa i przebudowa budynku szkoły na siedzibę PSM I i II st. im. L.Różyckiego w Kielcach"</t>
  </si>
  <si>
    <t>Przygotowanie  dokumentacji  technicznej do realizacji przebudowy budynków PSM II st. przy ul.Podwale 69 i  68  we Wrocławiu</t>
  </si>
  <si>
    <t>Zakup sprzętu audiowizualnego do Galerii ASP Katowice Rondo Sztuki</t>
  </si>
  <si>
    <t>Adaptacja Internatu przy ZSP w Bydgoszczy do celów p.pożarowych i edukacyjnych</t>
  </si>
  <si>
    <t>Poprawa warunków funkcjonowania Państwowej Szkoły Muzycznej I i II st. im. Stanisława Moniuszki w Jeleniej Górze w zakresie bazy.</t>
  </si>
  <si>
    <t>ZAKOŃCZENIE MODERNIZACJI ORAZ ZAKUP WYPOSAŻENIA
SŁUŻĄCEGO DZIAŁALNOŚCI EDUKACYJNEJ PSM I STOPNIA W KOLBUSZOWEJ</t>
  </si>
  <si>
    <t>Przystosowanie poddasza PSM do prowadzenia zajęć lekcyjnych</t>
  </si>
  <si>
    <t>Przebudowa, modernizacja i remont części budynku z przeznaczeniem na internat szkolny Zespołu Szkół Plastycznych w Zakopanem</t>
  </si>
  <si>
    <t>Remont budynku Szkoły Muzycznej w Szczecinku</t>
  </si>
  <si>
    <t>Zakup wyposażenia służącego działalności kulturalnej dla Szkoły Muzycznej I st.w Miechowie</t>
  </si>
  <si>
    <t>Przebudowa budynku na Państwową Szkołę Muzyczną</t>
  </si>
  <si>
    <t>Remont Samorządowej Szkoły Muzycznej II stopnia w Żywcu</t>
  </si>
  <si>
    <t>Remont Państwowej Szkoły Muzycznej I stopnia w Leżajsku</t>
  </si>
  <si>
    <t>Prace adaptacyjno-modernizacyjne w budynku instrumentalnym Akademii Muzycznej</t>
  </si>
  <si>
    <t>Utworzenie Centrum Kultury Ludowej w Gminie Bukowsko</t>
  </si>
  <si>
    <t>Remont i wyposażenie szkoły na miarę XXI wieku</t>
  </si>
  <si>
    <t>Dokończenie modernizacji i przebudowa organów piszczałkowych w kościele p.w. Przemienienia Pańskiego w Cmolasie. Etap II.</t>
  </si>
  <si>
    <t>Remont, modernizacja i przebudowa budynku B Państwowej Szkoły Muzycznej I stopnia w Sieradzu</t>
  </si>
  <si>
    <t>Modernizacja pomieszczeń w budynku Akademii Sztuk Pięknych w Krakowie przy pl. Matejki 13.</t>
  </si>
  <si>
    <t xml:space="preserve">Przebudowa budynku pokoszarowego dla PSM I st. w Krośnie Odrz. </t>
  </si>
  <si>
    <t>Remont i adaptacja pomieszczeń piwnicznych budynku Zespołu Szkół Muzycznych w Szczecinie w celu utworzenia sal dydaktycznych - II etap</t>
  </si>
  <si>
    <t>Modernizacja Budynku "H"</t>
  </si>
  <si>
    <t>Remont i doposażenie Katedry Multimediów Wydziału Grafiki Akademii Sztuk Pięknych w Warszawie</t>
  </si>
  <si>
    <t>Przebudowa budynku szkoły oraz zakup wyposażenia.</t>
  </si>
  <si>
    <t xml:space="preserve">Zakończenie termomodernizacji oraz dostosowanie budynku do zaleceń p.poż - PSM I stopnia w Zgierzu </t>
  </si>
  <si>
    <t>Budowa Filharmonii w Koszalinie</t>
  </si>
  <si>
    <t>Termomodernizacja  budynku Zespołu Szkół Plastycznych w Zielonej Górze</t>
  </si>
  <si>
    <t>Koncertowe Centrum Edukacji Muzycznej ZPSM im. Fryderyka Chopinaw Warszawie, Etap I  - adaptacja części istniejących budynków  przy ul. Połczyńskiej 56</t>
  </si>
  <si>
    <t>Modernizacja działań edukacyjnych w Państwowym Muzeum na Majdanku</t>
  </si>
  <si>
    <t>Modernizacja budynku szkoły. Etap III - modernizacja skrzydła pianistycznego i dachu</t>
  </si>
  <si>
    <t>Zakup-uzupełnienie wyposażenia dla PSM I i II st. im. L. Różyckiego w Kielcach</t>
  </si>
  <si>
    <t>Remont budynku szkoły - ZPSP w Krakowie</t>
  </si>
  <si>
    <t>Remont, przebudowa i rozbudowa SCK- etap II - zakończenie</t>
  </si>
  <si>
    <t>III końcowy etap modernizacji budynku Centrum Kultury Gminy Łapanów oraz zakup wyposażenia</t>
  </si>
  <si>
    <t>Modernizacja (remont) budynku szkoły</t>
  </si>
  <si>
    <t>Wykonanie dodatkowych prac inwestycyjnych koniecznych do prawidłowego funkcjonowania projektu - "II Etap Budowy Zespołu Państwowych Szkół Muzycznych im. M.Karłowicza w Krakowie"- realizowanego  w ramach Programu Operacyjnego Infrastruktura i Środowisko, P</t>
  </si>
  <si>
    <t>Kontynuacja remontu i modernizacji budynku Państwowej Szkoły Muzycznej I i II stopnia im. Feliksa Nowowiejskiego w Zgorzelcu.</t>
  </si>
  <si>
    <t xml:space="preserve">Remont instalacji c.o. w budynku szkoły i internatu PSM w Olsztynie  </t>
  </si>
  <si>
    <t>Zakup wyposażenia dla Niepublicznej Ogólnokształcącej Szkoły Muzycznej I st. - Europejskiej Szkoły Artystycznej w Piasecznie</t>
  </si>
  <si>
    <t>Wyposażenie wnętrza Centrum Kultury Wsi Polskiej im. Wincentego Witosa w Wierzchosławicach – etap III końcowy</t>
  </si>
  <si>
    <t>Remont Zespołu Szkół Plastycznych w Bielsku-Białej etap 2</t>
  </si>
  <si>
    <t xml:space="preserve">Poprawa jakości przekazu oferty edukacyjnej Zespołu Państwowych Szkół Muzycznych poprzez poprawę stanu infrastruktury </t>
  </si>
  <si>
    <t>Działania muzeum w przestrzeni miejskiej - zakup wyposażenia.</t>
  </si>
  <si>
    <t>Poprawa stanu infrastruktury edukacyjnej w budynku szkoły przy ulicy Gdańskiej 71</t>
  </si>
  <si>
    <t>Przebudowa istniejących pomieszczeń w budynku PWST przy ul. Straszewskiego 21-22 w Krakowie - zabudowa przestrzeni poddasza</t>
  </si>
  <si>
    <t>"Wymiana instalacji centralnego ogrzewania w budynkach Liceum Plastycznego im Jana Matejki w Nowym Wiśniczu"</t>
  </si>
  <si>
    <t>"Wyposażenie11 nowych sal dydaktycznych Uniwersytetu Artystycznego w Poznaniu"</t>
  </si>
  <si>
    <t>Utworzenie Centrum Projektowo - Multimedialnego w ZSP w Bydgoszczy</t>
  </si>
  <si>
    <t>„Jest w orkiestrach dętych jakaś siła..” -zakup instrumentów</t>
  </si>
  <si>
    <t xml:space="preserve">Modernizacja budynku Muzeum Historycznego w Legionowie wraz z budową pawilonu wystawowego </t>
  </si>
  <si>
    <t>Prace remontowe Miejskiego Domu Kultury w Świnoujściu oraz zakup wyposażenia</t>
  </si>
  <si>
    <t>Zakup fortepianu koncertowego dla RCKP w Krośnie</t>
  </si>
  <si>
    <t>Wyposażenie nowych budynków ZSM -D i F realizowanych w ramach umowy POIŚ.11.03.00-00-027/09-00.</t>
  </si>
  <si>
    <t>,,Remont obiektu infrastruktury kulturalnej budynku Miechowskiego Domu Kultury w Miechowie - etap II"</t>
  </si>
  <si>
    <t>Remont adaptacja obiektu Wytwórni Filmów Fabularnych we Wrocławiu – kapitalny remont dachu</t>
  </si>
  <si>
    <t>Zakup sprzętu informatycznego i oprogramowania w celu usprawnienia obsługi beneficjentów</t>
  </si>
  <si>
    <t xml:space="preserve">Polski Instytut Sztuki Filmowej </t>
  </si>
  <si>
    <t>Zintegrowany system informatyczny i modernizacja sprzętu komputerowego Opery Wrocławskiej</t>
  </si>
  <si>
    <t>Muzeum Literatury</t>
  </si>
  <si>
    <t>Rzecz morska – katalog unikatowej Biblioteki w Internecie
(Zakup sprzętu i oprogramowania w celu upowszechnienia elektronicznej bazy danych o książkach Biblioteki Centralnego Muzeum Morskiego)</t>
  </si>
  <si>
    <t>Odtworzenie dachu dwuspadowego z urządzeniami budowlanymi.</t>
  </si>
  <si>
    <t>Zakup instrumentów muzycznych dla Opery Wrocławskiej</t>
  </si>
  <si>
    <t>Remont elewacji i posesji Państwowej Szkoły Muzycznej I st. w Giżycku</t>
  </si>
  <si>
    <t xml:space="preserve">Nowoczesna i przyjazna  szkoła - modernizacja i remont budynków Zespołu Szkół Muzycznych im. Stanisława Moniuszki w Wałbrzychu </t>
  </si>
  <si>
    <t>Wyposażenie Centrum Dziedzictwa Kulturowego w Wilamowicach</t>
  </si>
  <si>
    <t>Remont Gmachu Głównego Muzeum Narodowego w Krakowie</t>
  </si>
  <si>
    <t>Wyposażenie pawilonu wystawowego Muzeum Historycznego w Legionowie na miarę XXI wieku</t>
  </si>
  <si>
    <t>6260</t>
  </si>
  <si>
    <t>Archidiecezja Warszawska</t>
  </si>
  <si>
    <t>Parafia Rzymskokatolicka p.w. Matki Bożej Nieustającej Pomocy w Mazurach</t>
  </si>
  <si>
    <t>Parafia rzymsko-katolicka p.w. św.Ignacego Loyoli w Jastrzębiej Górze</t>
  </si>
  <si>
    <t xml:space="preserve">Okręg Warszawski  Związku Polskich Artystów Fotografików </t>
  </si>
  <si>
    <t>Towarzystwo Przyjaciół Ziemi Bukowskiej w Bukowsku</t>
  </si>
  <si>
    <t>Lubelska Szkoła Sztuki i Projektowania - Policealne Studium Plastyczne im. St. Wyspiańskiego</t>
  </si>
  <si>
    <t>Towarzystwo Salezjańskie - Inspektoria św. Stanisława Kostki z siedzibą w Warszawie</t>
  </si>
  <si>
    <t>Opactwo Benedyktynów w Tyńcu</t>
  </si>
  <si>
    <t>Ekspozycja Główna Muzeum Jana Pawła II i Prymasa Wyszyńskiego – dokumentacja  (kontynuacja)</t>
  </si>
  <si>
    <t>Zakup organów do Kościoła parafialnego w Mazurach.</t>
  </si>
  <si>
    <t>Rozbudowa organów dedykowanych Krzysztofowi Pendereckiemu</t>
  </si>
  <si>
    <t>Ostatni etap modernizacji Starej Galerii ZPAF i Galerii Obok ZPAF.</t>
  </si>
  <si>
    <t>Objazdowa działalność kulturalna w małych, biednych wioskach podkarpackich</t>
  </si>
  <si>
    <t>Modernizacja pracowni technik graficznych</t>
  </si>
  <si>
    <t>Remont i przebudowa pomieszczeń najwyższej kondygnacji klasztoru na sale ćwiczeń dla Salezjańskiej Szkoły Muzycznej oraz remont i przebudowa klatek schodowych.</t>
  </si>
  <si>
    <t>Wyposażenie lapidarium</t>
  </si>
  <si>
    <t>6270</t>
  </si>
  <si>
    <t>Muzeum Narodowe w Gdańsku</t>
  </si>
  <si>
    <t>W zasięgu ręki – nowoczesne wyposażenie w zakresie edukacji kulturalnej</t>
  </si>
  <si>
    <t>Programy - wydatki bieżące</t>
  </si>
  <si>
    <t>Tarnogórskie Centrum Kultury</t>
  </si>
  <si>
    <t>Gminna Biblioteka Publiczna w Raciechowicach</t>
  </si>
  <si>
    <t>Centrum Kultury Kurpiowskiej im. Ks. Mieczysława Mieszki w Kadzidle</t>
  </si>
  <si>
    <t>Miejskie Centrum Kultury w Nowym Mieście Lubawskim</t>
  </si>
  <si>
    <t>Miejska Biblioteka Publiczna w Bolesławcu</t>
  </si>
  <si>
    <t>Wojewódzki Dom Kultury w Rzeszowie</t>
  </si>
  <si>
    <t xml:space="preserve">MODERNIZACJA SALI WIDOWISKOWEJ TARNOGÓRSKIEGO CENTRUM KULTURY </t>
  </si>
  <si>
    <t>"Muzeum Regionalne Ziemi Raciechowickiej - Etap III"</t>
  </si>
  <si>
    <t>"Kadzidło - Brama Kurpiowszczyzny" - Nowoczesne Regionalne Centrum Kultury</t>
  </si>
  <si>
    <t>Nowa jakość- Nowe Instrumenty  dla Młodzieżowej Orkiestry Dętej</t>
  </si>
  <si>
    <t>"BIBLIK"</t>
  </si>
  <si>
    <t>Zakup instrumentów muzycznych dla Orkiestry SZAŁAMAISTEK</t>
  </si>
  <si>
    <t>2840</t>
  </si>
  <si>
    <t>92109</t>
  </si>
  <si>
    <t>Modernizacja urządzeń w transformatorowni (została zmieniona nazwa zad.)</t>
  </si>
  <si>
    <t>Budowa dźwigu osobowego w budynku głównym AT w Warszawie.</t>
  </si>
  <si>
    <t>kompleksowa przebudowa zaplecza Sceny Kameralnej przy ul. Starowiślnej 19</t>
  </si>
  <si>
    <t>Budowa stacji Trafo</t>
  </si>
  <si>
    <t>sprzęt i wyposażenie techniczne dla pracowników</t>
  </si>
  <si>
    <t>stworzenie bazy instytucji podległych</t>
  </si>
  <si>
    <t>zakup sprzętu komputerowego i urządzeń serwerowych i sieciowych</t>
  </si>
  <si>
    <t xml:space="preserve">Wykonanie wentylacji i klimatyzacji pomieszczeń biurowych </t>
  </si>
  <si>
    <r>
      <t xml:space="preserve">dotacje celowe na zakupy inwestycyjne (w tym </t>
    </r>
    <r>
      <rPr>
        <b/>
        <sz val="10"/>
        <rFont val="Arial PL"/>
        <family val="0"/>
      </rPr>
      <t>400.000 zł ma być dla ECS</t>
    </r>
    <r>
      <rPr>
        <sz val="10"/>
        <rFont val="Arial PL"/>
        <family val="0"/>
      </rPr>
      <t>)</t>
    </r>
  </si>
  <si>
    <r>
      <t xml:space="preserve">dotacje celowe na wydatki inwestycyjne (w tym </t>
    </r>
    <r>
      <rPr>
        <b/>
        <sz val="10"/>
        <rFont val="Arial PL"/>
        <family val="0"/>
      </rPr>
      <t xml:space="preserve">2.964.000 na programy IK i DK-1, 11.000.000 na Filmotekę, 500.000 na Bibliotekę +,  MN-G 242000, 4.550.000 na Muzeum Wadowice </t>
    </r>
    <r>
      <rPr>
        <sz val="10"/>
        <rFont val="Arial PL"/>
        <family val="0"/>
      </rPr>
      <t>)</t>
    </r>
  </si>
  <si>
    <t>Ministerstwo Kultury i Dziedzictwa Narodowego</t>
  </si>
  <si>
    <t xml:space="preserve">Spłata kredytu na zakup Pałacyku Cukrowników przy ul. Mokotowskiej 25 </t>
  </si>
  <si>
    <t>Ochrona dziedzictwa kulturowego miasta Chełmna - II etap</t>
  </si>
  <si>
    <t>Muzeum Żup Krakowskich Wieliczka</t>
  </si>
  <si>
    <t>Fundusz Promocji Kultury</t>
  </si>
  <si>
    <t xml:space="preserve">Archiwa </t>
  </si>
  <si>
    <t>Muzeum Łazienki Królewskie</t>
  </si>
  <si>
    <t>wolne środki</t>
  </si>
  <si>
    <t xml:space="preserve">Konserwacja i remont Bazyliki pod wezwaniem Krzyża Świętego i Narodzenia Matki Bożej" </t>
  </si>
  <si>
    <t xml:space="preserve">Wykonanie kompleksowych prac konserwatorskich w kościele p.w. Wniebowzięcia NMP, OO. Bernardynów w Opatowie </t>
  </si>
  <si>
    <t>Konserwacja wnętrz perły wczesnogotyckiej architektury sakralnej - Bazyliki Katedralnej w Sandomierzu etap I (umowa nr 495/2007)</t>
  </si>
  <si>
    <t>MKiDN</t>
  </si>
  <si>
    <t>DF-VIII</t>
  </si>
  <si>
    <t>Akademia Sztuk Pięknych w Katowicach</t>
  </si>
  <si>
    <t>dział</t>
  </si>
  <si>
    <t>Akademia Sztuk Pięknych w Łodzi</t>
  </si>
  <si>
    <t>92113</t>
  </si>
  <si>
    <t>Dotacje celowe na wydatki inwestycyjne</t>
  </si>
  <si>
    <t>92114</t>
  </si>
  <si>
    <t>92116</t>
  </si>
  <si>
    <t>Zakup kserokopiarki, zestawu do transmisji internetowych, laptopów z oprogramowaniem, tablic multimedialnych, specjalistycznego oprogramowania oraz aktualizacja oprogramowania komputerowego</t>
  </si>
  <si>
    <t>Wytwórnia Filmów Dokumentalnych i Fabularnych w Warszawie</t>
  </si>
  <si>
    <t xml:space="preserve">Zakup zestawu zdjęciowego do filmowania stereoskopowego (3D) </t>
  </si>
  <si>
    <t>Zakup starych druków pochodzących z Księgozbioru Tarnowskich z Dzikowa</t>
  </si>
  <si>
    <t>Naczelna Dyrekcja Archiwów Państwowych</t>
  </si>
  <si>
    <t>Regały kompaktowe</t>
  </si>
  <si>
    <t>Sprzęt konserwatorski, reprograficzny, kserograficzny oraz czytniki i komory fumigacyjne</t>
  </si>
  <si>
    <t>dotacje celowe na wydatki inwestycyjne z przeznaczeniem na budowę siedziby Muzeum Historii Polski</t>
  </si>
  <si>
    <t>Zakład Narodowy im Ossolińskich</t>
  </si>
  <si>
    <t>Sprzęt komputerowy</t>
  </si>
  <si>
    <t>Zakup obrazu: Hermann Han, Portret epitafijny małżeństwa Konopackich, ok. 1625</t>
  </si>
  <si>
    <t>Muzeum Lotnictwa Polskiego w Krakowie</t>
  </si>
  <si>
    <t>Muzeum Rzemiosła Tkackiego w Turku</t>
  </si>
  <si>
    <t>Muzeum Archeologiczne w Gdańsku</t>
  </si>
  <si>
    <t>Muzeum Historyczne m. st. Warszawy</t>
  </si>
  <si>
    <t>Muzeum Śląska Cieszyńskiego w Cieszynie</t>
  </si>
  <si>
    <t>Muzeum Śląska Opolskiego w Opolu</t>
  </si>
  <si>
    <t>Muzeum w Piotrkowie Trybunalskim</t>
  </si>
  <si>
    <t>Muzeum Ziemi Wieluńskiej w Wieluniu</t>
  </si>
  <si>
    <t>Organizacja wystawy pn. Frank Piasecki i inni...</t>
  </si>
  <si>
    <t>Od projektu do dzieła - turkowskie misterium Józefa Mehoffera</t>
  </si>
  <si>
    <t>Wyposażenie pracowni konserwatorskiej Muzeum Archeologicznego w Gdańsku w niezbędny sprzęt do konserwacji zabytków.</t>
  </si>
  <si>
    <t>Zakup Manufaktury Tkackiej ŁAD - II etap</t>
  </si>
  <si>
    <t>Modernizacja  ekspozycji "Na skrzyżowaniu dziejów i kultur"</t>
  </si>
  <si>
    <t>Modernizacja wystawy stałej w Muzeum Czynu Powstańczego w Górze św. Anny</t>
  </si>
  <si>
    <t xml:space="preserve">Wystawa "Historia miasta Piotrkowa Trybunalskiego" </t>
  </si>
  <si>
    <t>Modernizacja wystaw stałych w Muzeum Rolnictwa w Ciechanowcu</t>
  </si>
  <si>
    <t>Gruntowna modernizacja stałej ekspozycji etnograficznej</t>
  </si>
  <si>
    <t>Przebudowa i rozbudowa infrastruktury kulturalnej Centralnego Muzeum Morskiego w Gdańsku na potrzeby Ośrodka Kultury Morskiej (umowa 513/2007)</t>
  </si>
  <si>
    <t>Rzymskokatolicka Parafia Katedralna w Sandomierzu</t>
  </si>
  <si>
    <t>Centrum Sztuki Współczesnej Łaźnia</t>
  </si>
  <si>
    <t>ART LINE</t>
  </si>
  <si>
    <t>Fundacja Pogranicze</t>
  </si>
  <si>
    <t>Międzynarodowe Centrum Dialogu w Krasnogródzie - rewitalizacja zabytkowego zespołu dworskiego  (umowa nr 6877/2007)</t>
  </si>
  <si>
    <t>Centralne Muzeum Morskie w Gdańsku</t>
  </si>
  <si>
    <t>Klasztor OO. Paulinów na Jasnej Górze</t>
  </si>
  <si>
    <t>Muzeum Narodowe w Kielcach</t>
  </si>
  <si>
    <t>Regio Ferrea - renowacja i adaptacja na cele kultury zabytkowej huty żelaza w Starachowicach (umowa 3681/2006)</t>
  </si>
  <si>
    <t>Gmina Miejska Polanica Zdrój</t>
  </si>
  <si>
    <t>Kompleksowa konserwacja i przystosowanie do zwiedzania gotycko-barokowego ponorbertańskiego założenia klasztornego w Hebdowie</t>
  </si>
  <si>
    <t>Przebudowa Parku Zdrojowego w Polanicy - Zdroju wraz z dostosowaniem do potrzeb osób niepełnosprawnych (dec. 14.05)</t>
  </si>
  <si>
    <t>Warmińsko-Mazurska Filharmonia im. Feliksa Nowowiejskiego w Olsztynie</t>
  </si>
  <si>
    <t>Diecezja Łowicka</t>
  </si>
  <si>
    <t>Państwowe Muzeum Auschwitz-Birkenau w Oświęcimiu</t>
  </si>
  <si>
    <t>Państwowe Muzeum na Majdanku</t>
  </si>
  <si>
    <t>Akademia Sztuk Pięknych w Krakowie</t>
  </si>
  <si>
    <t>Archiwum Państwowe Radom</t>
  </si>
  <si>
    <t>Budowa nowej siedziby dla Archiwum Państwowego w Radomiu</t>
  </si>
  <si>
    <t>Muzem Narodowe w Krakowie</t>
  </si>
  <si>
    <t xml:space="preserve">sprzęt informatyczny  </t>
  </si>
  <si>
    <t>Poprawa infrastruktury obsługi turystycznej Muzeum: wykup terenów i zabudowań należących do PKS</t>
  </si>
  <si>
    <t>Wymiana sieci elektrycznej w podziemnej ekspozycji Muzeum</t>
  </si>
  <si>
    <t>Klasztor OO. Bernardynów w Opatowie</t>
  </si>
  <si>
    <t>Gmina Miasta Chełmno</t>
  </si>
  <si>
    <t>Państwowe Muzeum Stutthof w Sztutowie</t>
  </si>
  <si>
    <t>Centrum Sztuki Współczesnej Zamek Ujazdowski</t>
  </si>
  <si>
    <t>Administracja publiczna</t>
  </si>
  <si>
    <t>Muzeum Gross-Rosen w Rogoźnicy - Wałbrzychu</t>
  </si>
  <si>
    <t>Kontynuacja budowy Muzeum Historii Żydów Polskich</t>
  </si>
  <si>
    <t xml:space="preserve">zakupy inwestycyjne </t>
  </si>
  <si>
    <t>Instytut Adama Mickiewicza</t>
  </si>
  <si>
    <t>Filmoteka Narodowa</t>
  </si>
  <si>
    <t>Akademia Sztuk Pięknych w Warszawie</t>
  </si>
  <si>
    <t>Teatr Wielki - Opera Narodowa</t>
  </si>
  <si>
    <t>Muzeum Narodowe w Poznaniu</t>
  </si>
  <si>
    <t xml:space="preserve">wydatki inwestycyjne </t>
  </si>
  <si>
    <t>Krajowy Ośrodek Badań i Dokumentacji Zabytków</t>
  </si>
  <si>
    <t>Muzeum Narodowe w Warszawie</t>
  </si>
  <si>
    <t>Akademia Muzyczna w Bydgoszczy</t>
  </si>
  <si>
    <t>Modernizacja i pierwsze wyposażenie budynku przy ul. Gdańskiej 20 w Bydgoszczy</t>
  </si>
  <si>
    <t>Budowa budynku ASP dla Wydziału Rzeźby w Warszawie przy ul. Spokojnej 15</t>
  </si>
  <si>
    <t>Przebudowa istniejących pomieszczeń budynku przy ul. Straszewskiego 21-22 w Krakowie</t>
  </si>
  <si>
    <t xml:space="preserve">rozdział </t>
  </si>
  <si>
    <t>§§</t>
  </si>
  <si>
    <t>Rewitalizacja Arsenału przy Zamku Ujazdowskim w warszawie z przeznaczeniem na Mędzynarodowe Centrum Wymiany Artystycznej (umowa nr 3686/2006)</t>
  </si>
  <si>
    <t>zakupy inwestycyjne</t>
  </si>
  <si>
    <t>Parafia Rzymsko-Katolicka p.w. Wniebowzięcia NMP w Kłodawie</t>
  </si>
  <si>
    <t>Gminne Centrum Kultury i Sportu w Kobierzycach</t>
  </si>
  <si>
    <t>Renowacja zespołu dawnej Kolegiaty Prymasowskiej w Łowiczu – najcenniejszego skarbu Ziemi Łowickiej wraz z utworzeniem kompleksu rekreacyjno – wypoczynkowego w parku Błonie</t>
  </si>
  <si>
    <t>Dom Zakonny Towarzystwa Jezusowego w Świętej Lipce</t>
  </si>
  <si>
    <t>Rozbudowa i modernizacja Teatru Zdrojowego im. M. Ćwiklińskiej w Polanicy - Zdroju na potrzeby Międzynarodowego Centrum Konferencyjno-Kulturalnego</t>
  </si>
  <si>
    <t>Kurtyna północna - wjazd na teren Klasztoru Ojców Paulinów na Jasnej Górze w Częstochowie</t>
  </si>
  <si>
    <t>ustawa budżetowa na 2011 r.</t>
  </si>
  <si>
    <t>Wyodrębnienie Akademii Sztuki w Szczecinie</t>
  </si>
  <si>
    <t>Biblioteka Narodowa</t>
  </si>
  <si>
    <t>Narodowy Instytut Fryderyka Chopina</t>
  </si>
  <si>
    <t>Muzeum Narodowe we Wrocławiu</t>
  </si>
  <si>
    <t>Polska Prowincja Zakonu Pijarów w Krakowie</t>
  </si>
  <si>
    <t>Fundacja Archeologia Fotografii</t>
  </si>
  <si>
    <t>Zespół Państwowych Szkół Muzycznych nr 1 w Warszawie</t>
  </si>
  <si>
    <t>Polsko-Norweska Akademia Muzyczna Młodych</t>
  </si>
  <si>
    <t>Rozbudowa Państwowej Szkoły Muzycznej I st. Im. K.Komedy w Lubaczowie o salę koncertową/KONIEC ZADANIA W 2010 r</t>
  </si>
  <si>
    <t>Wymiana instalacji elektrycznej w Pałacu wraz z rozdzielniami</t>
  </si>
  <si>
    <t>Kamienne Piekło KL Gross-Rosen I - projekt konserwatorsko-budowlany na terenie Muzeum Gross-Rosen w Rogoźnicy (dec. 14.05)</t>
  </si>
  <si>
    <t>Renowacja i konserwacja architektury oraz zabytków ruchomych XVIII-wiecznego Pokarmelickiego Zespołu Klasztornego w Kłodawie</t>
  </si>
  <si>
    <t>Przebudowa i rozbudowa budynku Gminnego Centrum Kultury i Sportu w Kobierzycach</t>
  </si>
  <si>
    <t>Budowa nowej siedziby Warmińsko-Mazurskiej Filharmonii w Olsztynie</t>
  </si>
  <si>
    <t>umowa 91/DZP-2/2009</t>
  </si>
  <si>
    <t>umowa 41/EFZ-2/2006</t>
  </si>
  <si>
    <t>umowa 45/DZP-2/2009</t>
  </si>
  <si>
    <t>umowa 83/DZP-2/2009</t>
  </si>
  <si>
    <t>umowa 95/DZP-2/2009</t>
  </si>
  <si>
    <t>nazwa inwestycji</t>
  </si>
  <si>
    <t>Muzeum Przyrody i Techniki Ekomuzeum w Starachowicach</t>
  </si>
  <si>
    <t>Centrum promocji mody - klaster branży tekstylno-odzieżowej</t>
  </si>
  <si>
    <t>instalacje ppoż, antywłamaniowe i klimatyzacyjne</t>
  </si>
  <si>
    <t>Narodowy Stary Teatr im. H. Modrzejewskiej w Krakowie</t>
  </si>
  <si>
    <t xml:space="preserve">Remont i adaptacja Kina Iluzjon </t>
  </si>
  <si>
    <t>Archiwum Państwowe Zielona Góra</t>
  </si>
  <si>
    <t>Archiwum Państwowe Katowice</t>
  </si>
  <si>
    <t>Zachęta Narodowa Galeria Sztuki w Warszawie</t>
  </si>
  <si>
    <t>szkoły artystyczne I i II stopnia</t>
  </si>
  <si>
    <t>Współfinansowanie Regionalnych Programów Operacyjnych</t>
  </si>
  <si>
    <t>Dotacje celowe na wydatki inwestycyjne (na WPR Kultura +)</t>
  </si>
  <si>
    <r>
      <t xml:space="preserve">Modernizacja systemu klimatyzacji </t>
    </r>
    <r>
      <rPr>
        <sz val="10"/>
        <rFont val="Arial PL"/>
        <family val="0"/>
      </rPr>
      <t>(będą 2 paragrafy na to zadanie)</t>
    </r>
  </si>
  <si>
    <r>
      <t xml:space="preserve">Zakup sprzętu komputerowego i okablowania w ramach wyposażenia nowej siedziby NCK przy ul. Płockiej 13 </t>
    </r>
    <r>
      <rPr>
        <sz val="10"/>
        <rFont val="Arial PL"/>
        <family val="0"/>
      </rPr>
      <t>(dec 2 z 28.02)</t>
    </r>
  </si>
  <si>
    <r>
      <t xml:space="preserve">Konkurs na „Koncepcję wielofunkcyjnego centrum kultury lokalnej w województwie podlaskim”, realizowany w ramach zadań własnych NCK </t>
    </r>
    <r>
      <rPr>
        <sz val="10"/>
        <rFont val="Arial PL"/>
        <family val="0"/>
      </rPr>
      <t>(dec 2 z 28.02)</t>
    </r>
  </si>
  <si>
    <r>
      <t xml:space="preserve">Opracowanie dokumentacji technicznej, kosztorysu inwestorskiego, wynagrodzenie dla inspektora nadzoru oraz rpboty budowlane związane z odbudową stawu i cieków wodnych na terenie parku </t>
    </r>
    <r>
      <rPr>
        <sz val="10"/>
        <rFont val="Arial PL"/>
        <family val="0"/>
      </rPr>
      <t>(dec 3 z 18.03)</t>
    </r>
  </si>
  <si>
    <r>
      <t xml:space="preserve">Wymiana starego sprzętu komputerowego i oprogramowania czasopism patronackich </t>
    </r>
    <r>
      <rPr>
        <sz val="10"/>
        <rFont val="Arial PL"/>
        <family val="0"/>
      </rPr>
      <t>(dec 2 z 28.02)</t>
    </r>
  </si>
  <si>
    <t>Zakup urządzeń do przeglądania zdigitalizowanych materiałów w ramach Centrum Kompetencji (dec 3 z 18.03)</t>
  </si>
  <si>
    <r>
      <t xml:space="preserve">zakup archiwum Czesława Miłosza </t>
    </r>
    <r>
      <rPr>
        <sz val="10"/>
        <rFont val="Arial PL"/>
        <family val="0"/>
      </rPr>
      <t>(dec 2)</t>
    </r>
  </si>
  <si>
    <r>
      <t xml:space="preserve">Budowa nowego budynku dla Archiwum Państwowego w Gorzowie Wielkopolskim </t>
    </r>
    <r>
      <rPr>
        <sz val="10"/>
        <rFont val="Arial PL"/>
        <family val="0"/>
      </rPr>
      <t>(wymaga zmiany budzet zadaniowy)</t>
    </r>
  </si>
  <si>
    <r>
      <t xml:space="preserve">Przebudowa i rozbudowa oficyny Kamienicy Łozińskich w Krakowie </t>
    </r>
    <r>
      <rPr>
        <sz val="10"/>
        <rFont val="Arial PL"/>
        <family val="0"/>
      </rPr>
      <t>(dec 2)</t>
    </r>
  </si>
  <si>
    <r>
      <t>Zakup obrazu Józefa Mehoffera "Czerwona parasolka"</t>
    </r>
    <r>
      <rPr>
        <sz val="10"/>
        <rFont val="Arial PL"/>
        <family val="0"/>
      </rPr>
      <t xml:space="preserve"> (dec 2)</t>
    </r>
  </si>
  <si>
    <r>
      <t>Budowa Muzeum II Wojny Światowej - konkurs na wizualizację wystawy głównej (</t>
    </r>
    <r>
      <rPr>
        <sz val="10"/>
        <rFont val="Arial PL"/>
        <family val="0"/>
      </rPr>
      <t>dec 2)</t>
    </r>
  </si>
  <si>
    <r>
      <t xml:space="preserve">Budowa Muzeum II Wojny Światowej </t>
    </r>
    <r>
      <rPr>
        <sz val="10"/>
        <rFont val="Arial PL"/>
        <family val="0"/>
      </rPr>
      <t>(dec 2)</t>
    </r>
  </si>
  <si>
    <r>
      <t xml:space="preserve">Zakup wyposażenia dla nowo odbudowanej galerii sztuki współczesnej </t>
    </r>
    <r>
      <rPr>
        <sz val="10"/>
        <rFont val="Arial PL"/>
        <family val="0"/>
      </rPr>
      <t>(dec 2)</t>
    </r>
  </si>
  <si>
    <r>
      <t>Zakup rękopisów (</t>
    </r>
    <r>
      <rPr>
        <sz val="10"/>
        <rFont val="Arial PL"/>
        <family val="0"/>
      </rPr>
      <t>dec 2)</t>
    </r>
  </si>
  <si>
    <t>Dotacje celowe przekazane z budżetu państwa na inwestycje i zakupy inwestycyjne realizowane przez powiat na podstawie porozumień z organami administracji rządowej (dec 2)</t>
  </si>
  <si>
    <r>
      <t xml:space="preserve">Dotacje celowe przekazane z budżetu państwa na inwestycje i zakupy inwestycyjne realizowane przez samorząd województwa na podstawie porozumień z organami administracji rządowej </t>
    </r>
    <r>
      <rPr>
        <sz val="10"/>
        <rFont val="Arial PL"/>
        <family val="0"/>
      </rPr>
      <t xml:space="preserve"> (dec 2)</t>
    </r>
  </si>
  <si>
    <t>Dotacje celowe na wydatki inwestycyjne (na WPR Muzeum II WŚ)</t>
  </si>
  <si>
    <t>dotacje celowe na wydatki majątkowe ogółem</t>
  </si>
  <si>
    <t>podmiot</t>
  </si>
  <si>
    <t xml:space="preserve">Zakupy inwestycyjne: wyposażenie Akademii Sztuki w Szczecinie </t>
  </si>
  <si>
    <t>Muzeum Pałac w Wilanowie</t>
  </si>
  <si>
    <t>Zespół Szkół Muzycznych w Siedlcach</t>
  </si>
  <si>
    <t>Budowa Szkoły Muzycznej w Siedlcach</t>
  </si>
  <si>
    <t>Budowa budynku szkoły w Świdniku</t>
  </si>
  <si>
    <t>Giniący zabytek - ratowanie Sanktuarium w Świętej Lipce (umowa 6715/2007)</t>
  </si>
  <si>
    <t>Dokumentacja projektowa budowy garażu</t>
  </si>
  <si>
    <t>Państwowa Szkoła Muzyczna I st. w Wejherowie</t>
  </si>
  <si>
    <t>Rozbudowa Państwowej Szkoły Muzycznej I st. w Wejherowie</t>
  </si>
  <si>
    <t>Państwowa Szkoła Muzyczna I st. w Świdniku</t>
  </si>
  <si>
    <t xml:space="preserve">Państwowa Szkoła Muzyczna I st. w Jarosławiu </t>
  </si>
  <si>
    <t>Zakończenie budowy oraz wyposażenie Sali koncertowej Państwowej Szkoły Muzycznej w Jarosławiu</t>
  </si>
  <si>
    <t>Instytut Książki</t>
  </si>
  <si>
    <t>Państwowa Szkoła Muzyczna I st. Im. K.Komedy w Lubaczowie</t>
  </si>
  <si>
    <t>Państwowa Szkoła Muzyczna I st. w Tarnobrzegu</t>
  </si>
  <si>
    <t>Ukończenie inwestycji pn. "Państwowa Szkoła Muzyczna I st. w Tarnobrzegu"</t>
  </si>
  <si>
    <t>Państwowa Szkoła Muzyczna I i II st. im. L. Różyckiego  w Kielcach</t>
  </si>
  <si>
    <t>Rozbudowa i przebudowa budynku szkoły na siedzibę Państwowej Szkoły Muzycznej I i II st. w Kielcach</t>
  </si>
  <si>
    <t>Państwowa Szkoła Muzyczna I st w Żywcu</t>
  </si>
  <si>
    <t>Budowa i wyposażenie Sali koncertowej przy PSM I st w Żywcu</t>
  </si>
  <si>
    <t>Akademia Muzyczna w Łodzi</t>
  </si>
  <si>
    <t>zwiększenie z komisji sejmowej</t>
  </si>
  <si>
    <t>Budowa Sali koncertowej dla celów dydaktycznych Akademii Muzycznej w Łodzi</t>
  </si>
  <si>
    <t>Akademia Sztuki w Szczecinie</t>
  </si>
  <si>
    <t>Uniwersytet Muzyczny Fryderyka Chopina w Warszawie</t>
  </si>
  <si>
    <t>Rozbudowa i modernizacja na cele dydaktyczne budynku Uniwersytetu Muzycznego Fryderyka Chopina w Warszawie przy ul. Krakowskie Przedmieście 58/60</t>
  </si>
  <si>
    <t>Akademia Sztuk Pięknych w Gdańsku</t>
  </si>
  <si>
    <t>Adaptacja parteru "Małej Zbrojowni" w Gdańsku przy ul. Plac Wałowy 15/16, na zespół dydaktyczny pracowni rzeźby i multimediów - kontynuacja</t>
  </si>
  <si>
    <t>Budowa między ulicami Raciborską a Koszarową w Katowicach obiektu dydaktyczno-badawczego i kulturalnego wraz z zagospodarowaniem terenów na otwarty park form przestrzennych.</t>
  </si>
  <si>
    <t>Budowa Sali Wielofunkcyjnej w zespole budynków ASP w Krakowie Pl. Matejki - Paderewskiego - Basztowa.</t>
  </si>
  <si>
    <t>Budowa Dumu Pracy Twórczej ASP w Krakowie zlokalizowanego na Harendzie w Zakopanem.</t>
  </si>
  <si>
    <t xml:space="preserve">Państwowa Wyższa Szkoła Filmowa Telewizyjna i Teatralna w Łodzi </t>
  </si>
  <si>
    <t>Rewitalizacja i kompleksowa modernizacja budynku Teatru Studyjnego PWSFTviT w Łodzi</t>
  </si>
  <si>
    <t xml:space="preserve">Państwowa Wyższa Szkoła Teatralna w Krakowie </t>
  </si>
  <si>
    <t>Przebudowa budynku należącego do krakowskiej PWST w celu poprawy dostępności oraz warunków kształcenia na Wydziale Teatru Tańca w Bytomiu</t>
  </si>
  <si>
    <t>Akademia Teatralna w Warszawie</t>
  </si>
  <si>
    <t>Wytwórnia Filmów Fabularnych we Wrocławiu</t>
  </si>
  <si>
    <t>Rozbiorka baraku i przygotowanie nawierzchni na Europejski Kongres Kultury</t>
  </si>
  <si>
    <t>Wymiana ustrojów akustycznych na widowni (etap IV -cz.II oraz etap IV - cz. III w ramach poprawy akustyki Sali im. Moniuszki)</t>
  </si>
  <si>
    <t>Modernizacja dwóch dźwigów recepcji</t>
  </si>
  <si>
    <t>Wykonanie instalacji sygnalizacji pożaru</t>
  </si>
  <si>
    <t>Remont elewacji , w tym remont i ogrzewanie rynien oraz zabezpieczenie elementów kamieniarskich</t>
  </si>
  <si>
    <t>Prace związane z bezpieczeństwem użytkowania budynku (dokończenie systemu alarmu i wydzielenie stref przeciwpożarowych, dokończenie systemu wentylacji budynku, modernizacja instalacji elektrycznej -wymiana przestarzałych tablic rozdzielczych)</t>
  </si>
  <si>
    <t>Narodowe Centrum Kultury</t>
  </si>
  <si>
    <t>Spłata kredytu zaciągniętego na zakup nowej siedziby NCK</t>
  </si>
  <si>
    <t xml:space="preserve">częściowe pokrycie kosztów zakupu 1/8 udziału od Agencji Produkcji Filmowej nieruchomości przy ul. Puławskiej 61 </t>
  </si>
  <si>
    <t>Rozbudowa Biblioteki Narodowej - wymiana dźwigów osobowych w magazynie zbiorów w budynku "C"  i budynku biurowym "B"</t>
  </si>
  <si>
    <t>Budowa nowego budynku dla Archiwum Państwowego przy ul.Wojska Polskiego 67 w Zielonej Górze</t>
  </si>
  <si>
    <t xml:space="preserve">
Budowa nowego budynku w Bielsku Białej przy ul.Piłsudskiego 39 a na siedzibę dla Oddziałów Archiwum Państwowego w Bielsku Białej,Oświęcimiu i Żywcu</t>
  </si>
  <si>
    <t>Termomodernizacja Gmachu Głównego w Krakowie</t>
  </si>
  <si>
    <t>Modernizacja klimatyzacji połączona z wymianą agregatu wody lodowej</t>
  </si>
  <si>
    <t>Rozbudowa i przebudowa systemów bezpieczeństwa w galerii malarstwa i rzeźby Gmachu Głównego - projekty i wykonanie</t>
  </si>
  <si>
    <t>Nowe systemy bezpieczeństwa Zamku w Gołuchowie</t>
  </si>
  <si>
    <t>wymiana okien w Galerii Malarstwa Obcego, w klatce schodowej skrzydła nr 1 i w Magazynie Malarstwa Polskiego w Gmachu Głównym</t>
  </si>
  <si>
    <t>Wykonanie instalacji gaszenia gazem w Magazynach Malarstwa Polskiego i Sztuki Średniowiecznej w Gmachu Głównym</t>
  </si>
  <si>
    <t>Przebudowa sanitariatów w Muzeum Plakatu</t>
  </si>
  <si>
    <t>Modernizacja i dostosowanie dla potrzeb osób niepełnosprawnych toalet w parku w Nieborowie</t>
  </si>
  <si>
    <t>Poprawa infrastruktury obsługi turystycznej Muzeum:  utworzenie Głównego Parkingu Muzeum - I etap</t>
  </si>
  <si>
    <t>Adaptacja na potrzeby wystawiennicze Wodozbioru oraz jego modernizacja</t>
  </si>
  <si>
    <t>Opracowanie dokumentacji technicznej dla Pałacu Myślewickiego</t>
  </si>
  <si>
    <t>Modernizacja zabezpieczenia przeciwpożarowego</t>
  </si>
  <si>
    <t>Muzeum II Wojny Światowej w Gdańsku</t>
  </si>
  <si>
    <t>Centalne Muzeum Morskie w Gdańsku</t>
  </si>
  <si>
    <t>Techniczne zabezpieczenie zbiorów i zabytkowych obiektów Centralnego Muzeum Morskiego</t>
  </si>
  <si>
    <t>dotacje celowe na wydatki inwestycyjne</t>
  </si>
  <si>
    <t xml:space="preserve">Spłata kredytu zaciągniętego na rewitalizację parku w Żelazowej Woli, adaptację Zamku Ostrogskich </t>
  </si>
  <si>
    <t>zakup defensorów muzealnych i osuszaczy przemysłowych</t>
  </si>
  <si>
    <t>stworzenie systamu zarządznia zasobami instytucji podległych MKiDN</t>
  </si>
  <si>
    <t>80146</t>
  </si>
  <si>
    <t>Centrum Edukacji Nauczycieli Szkół Artystycznych</t>
  </si>
  <si>
    <t>Akademia Muzyczna im. F. Nowowiejskiego w Bydgoszczy</t>
  </si>
  <si>
    <t>Gmina Miejska Malbork</t>
  </si>
  <si>
    <t>Gmina Chmielnik</t>
  </si>
  <si>
    <t>Gmina Kazimierz Dolny</t>
  </si>
  <si>
    <t>Muzeum Śląskie w Katowicach</t>
  </si>
  <si>
    <t>Diecezja Wrocławsko-Gdańska Obrządku Greckokatolickiego we Wrocławiu</t>
  </si>
  <si>
    <t>Gmina Ślemień</t>
  </si>
  <si>
    <t>Muzeum Początków Państwa Polskiego</t>
  </si>
  <si>
    <t>Miejski Ośrodek Kultury</t>
  </si>
  <si>
    <t>Powiat Tarnogórski</t>
  </si>
  <si>
    <t>Opera NOVA w Bydgoszczy</t>
  </si>
  <si>
    <t>Muzeum Wsi Kieleckiej w Kielcach</t>
  </si>
  <si>
    <t>Gmina Miejska Turek</t>
  </si>
  <si>
    <t>Gmina Wiślica</t>
  </si>
  <si>
    <t>Parafia Rzymsko-Katolicka p.w. Wniebowzięcia NMP w Cieszkowie</t>
  </si>
  <si>
    <t>Gmina Miasta Szydłowiec</t>
  </si>
  <si>
    <t>Gmina Prusice</t>
  </si>
  <si>
    <t>Akademia Muzyczna im. Karola Szymanowskiego w Katowicach</t>
  </si>
  <si>
    <t>Modernizacja obiektu Akademii Muzycznej w Bydgoszczy dla celów dydaktycznych wraz z pierwszym wyposażeniem</t>
  </si>
  <si>
    <t>wdrożenie systemu zarządzania projektami</t>
  </si>
  <si>
    <t>Budowa między ulicami Raciborską a Koszarową w Katowicach obiektu dydaktyczno-badawczego i kulturalnego wraz z zagospodarowaniem terenów na otwarty park form przestrzennych</t>
  </si>
  <si>
    <t>Odbudowa i wprowadzenie nowych funkcji na terenie Szkoły Łacińskiej w Malborku</t>
  </si>
  <si>
    <t xml:space="preserve">Utworzenie ośrodka edukacyjno – muzealnego „Świętokrzyski Sztetl” w budynku zabytkowej synagogi </t>
  </si>
  <si>
    <t>Internetowy portal "Archiwa fotograficzne - teoria i praktyka"</t>
  </si>
  <si>
    <t>Rewaloryzacja i zagospodarowanie Zespołu Zamkowego w Kazimierzu Dolnym</t>
  </si>
  <si>
    <t>Budowa nowej siedziby Muzeum Śląskiego w Katowicach</t>
  </si>
  <si>
    <t>Kaplica Hochberga przy Kościele św. Wincentego i Jakuba we Wrocławiu</t>
  </si>
  <si>
    <t>Budowa Parku Etnograficznego Ziemi Żywieckiej w Ślemieniu</t>
  </si>
  <si>
    <r>
      <t xml:space="preserve">Dotacje celowe przekazane z budżetu państwa na inwestycje i zakupy inwestycyjne realizowane przez powiat na podstawie porozumień z organami administracji rządowej - </t>
    </r>
    <r>
      <rPr>
        <b/>
        <sz val="10"/>
        <rFont val="Arial"/>
        <family val="2"/>
      </rPr>
      <t>Biblioteka +</t>
    </r>
  </si>
  <si>
    <r>
      <t xml:space="preserve">Dotacje celowe przekazane z budżetu państwa na inwestycje i zakupy inwestycyjne realizowane przez samorząd województwa na podstawie porozumień z organami administracji rządowej - </t>
    </r>
    <r>
      <rPr>
        <b/>
        <sz val="10"/>
        <rFont val="Arial PL"/>
        <family val="0"/>
      </rPr>
      <t>Biblioteka +</t>
    </r>
  </si>
  <si>
    <r>
      <t xml:space="preserve">Dotacje celowe przekazane z budżetu państwa dla państwowej instytucji kultury na dofinansowanie zadań inwestycyjnych objętych mecenatem państwa, wykonywanych w ramach programów ministra właściwego do spraw kultury i ochrony dziedzictwa narodowego przez samorządowe instytucje kultury - </t>
    </r>
    <r>
      <rPr>
        <b/>
        <sz val="10"/>
        <rFont val="Arial PL"/>
        <family val="0"/>
      </rPr>
      <t>Digitalizacja</t>
    </r>
  </si>
  <si>
    <t>Ochrona dziedzictwa kulturowego w Muzeum Początków Państwa Polskiego w Gnieźnie - I etap</t>
  </si>
  <si>
    <t>Przystanek Kultura – Dom Kultury w Żorach jako Regionalne Centrum Inicjatyw i Informacji Kulturalnej. Modernizacja infrastruktury kultury.</t>
  </si>
  <si>
    <t xml:space="preserve">Przystosowanie Kamienicy pod Trzema Herbami na Muzeum Dialogu Kultur </t>
  </si>
  <si>
    <t>Centrum Kultury Śląskiej</t>
  </si>
  <si>
    <t xml:space="preserve">
Budowa zaplecza inscenizacyjnego dla Opery Nova w Bydgoszczy
</t>
  </si>
  <si>
    <t>Rozbudowa Muzeum Wsi Kieleckiej-Parku Etnograficznego w Tokarni w celu zachowania dziedzictwa kulturowego</t>
  </si>
  <si>
    <t>Turek- miasto w klimacie Mehoffera. Renowacja zabytkowych polichromii w kościele NSPJ i przebudowa ratusza na potrzeby ekspozycji mehofferowskiej.</t>
  </si>
  <si>
    <t>Tysiącletnia Wiślica śladami świetności</t>
  </si>
  <si>
    <t xml:space="preserve">Rewitalizacja polskiego kościoła z 1753 r. w  Cieszkowie  </t>
  </si>
  <si>
    <t>Odnowa zabytkowych obiektów i przestrzeni publicznej w Szydłowcu</t>
  </si>
  <si>
    <t>Turystyka kulturowa w Gminie Prusice poprzez rewitalizację elewacji zabytkowego ratusza, wieży widokowej oraz rynku i utworzenie Punktu Informacji Turystycznej.</t>
  </si>
  <si>
    <t>Remont budynku instrumentalnego Akademii Muzycznej w Katowicach</t>
  </si>
  <si>
    <t>zakup od Rodziny Tarnowskich zbiorów b. Biblioteki Tarnowskich z Suchej II rata</t>
  </si>
  <si>
    <t>Muzeum Historyczne w Sanoku</t>
  </si>
  <si>
    <t>Rewitalizacja wzgórza zamkowego - najstarszej części miasta Sanoka</t>
  </si>
  <si>
    <t>Miejski Ośrodek Kultury w Olsztynie</t>
  </si>
  <si>
    <t>Rewitalizacja Tartaku Raphaelsohnów na Centrum Techniki i Rozwoju Muzeum Nowoczesności w Olsztynie</t>
  </si>
  <si>
    <t>Zamek Królewski na Wawelu</t>
  </si>
  <si>
    <t>Konserwacja elewacji zewnętrznych i renowacja dachu Zamku w Pieskowej Skale oraz poprawa warunków udostępniania obiektów</t>
  </si>
  <si>
    <t>Muzeum Narodowe w Krakowie</t>
  </si>
  <si>
    <t>Cyfrowe Dziedzictwo Kulturowe - stworzenie platformy digitalizacji zbiorów muzealnych w regionie Małopolski</t>
  </si>
  <si>
    <t>Roboty odtworzeniowo - konserwtorskie zabytkowej Sali koncertowej oraz elewacji zabytkowego budynku z przywróceniem jej XIX-wiecznego stanu</t>
  </si>
  <si>
    <t>Klasztor św. Franciszka z Asyżu Zakonu Braci Mniejszych Konwentualnych w Głogówku</t>
  </si>
  <si>
    <t>Śląsk bez granic - wieże i punkty widokowe</t>
  </si>
  <si>
    <t>Parafia Archikatedralna św. Jana Chrzciciela w Warszawie</t>
  </si>
  <si>
    <t>Rewitalizacja zespołu pałacowo-parkowego w Warce. Modernizacja instalacji c.o. na pompy ciepła.</t>
  </si>
  <si>
    <t>Skarbiec dziedzictwa kultury - Bazylika Archikatedralna i Muzeum Archidiecezji Warszawskiej</t>
  </si>
  <si>
    <t>Muzeum Sztuki w Łodzi</t>
  </si>
  <si>
    <t>Muzeum Sztuki Nowoczesnej w W-wie</t>
  </si>
  <si>
    <t>Kolekcja sztuki współczesnej Muzeum</t>
  </si>
  <si>
    <t>Rozbudowa kolekcji sztuki współczesnej</t>
  </si>
  <si>
    <t>Zakup sprzętu komputerowego, biurowego, geodezyjnego, geofizycznego, fotograficznego oraz oprogramowania i mebli biurowych</t>
  </si>
  <si>
    <t>Muzeum Okręgowe w Rzeszowie</t>
  </si>
  <si>
    <t>Zgłobień, spichlerz XVI w. przebudowa i zmiana sposobu uzytkowania kontynuacja prac etap II, stabilizacja konstrukcyjna budynku (progr. DOZ)</t>
  </si>
  <si>
    <t>prace budowlane - skrzydło północne i południowe - dach byłej komendantury oraz izolacje ścian fundamentowych</t>
  </si>
  <si>
    <t>zakup systemu informatycznego</t>
  </si>
  <si>
    <t>Techniczne zabezpieczenie zbiorów i obiektów Centralnego Muzeum Morskiego</t>
  </si>
  <si>
    <t xml:space="preserve">wykonanie projektu wykonawczego przebudowy Pawilonu Czterech Kopuł </t>
  </si>
  <si>
    <t xml:space="preserve">Akademia Muzyczna w Łodzi </t>
  </si>
  <si>
    <t>Akademia Muzyczna w Katowicach</t>
  </si>
  <si>
    <t>Muzeum Zamkowe w Malborku</t>
  </si>
  <si>
    <t>Remont budynku Wydziału Wokalno-Instrumentalnego Akademii Muzycznej w Katowicach</t>
  </si>
  <si>
    <t>Utworzenie Regionalnego Ośrodka Kultury, Edukacji i Dokumentacji Muzycznej przez Akademię Muzyczną w Łodzi</t>
  </si>
  <si>
    <t xml:space="preserve">Projekt systemów bezpieczeństwa, budowa kanalizacji technicznej i systemu sygnalizacji pożaru </t>
  </si>
  <si>
    <t>Archiwum Państwowe w Gorzowie Wielkopolskim</t>
  </si>
  <si>
    <t>APDOiP w Milanówku</t>
  </si>
  <si>
    <t>Przebudowa siedziby Archiwum polegająca na wzmocnieniu konstrukcji</t>
  </si>
  <si>
    <t>Państwowa Szkoła Muzyczna I i II stopnia, im. Mieczysława Karłowicza w Mielcu</t>
  </si>
  <si>
    <t>Zespół Szkół Muzycznych im Stanisława Moniuszki w Łodzi</t>
  </si>
  <si>
    <t>Liceum Plastyczne im. Artura Grottgera w Supraślu</t>
  </si>
  <si>
    <t>Zespół Państwowych Szkół Plastycznychw Warszawie</t>
  </si>
  <si>
    <t xml:space="preserve">Pañstwowa Szkoła Muzyczna I stopnia im. L. Różyckiego w Świdnicy </t>
  </si>
  <si>
    <t>Akademia Teatralna im. Aleksandra Zelwerowicza</t>
  </si>
  <si>
    <t>Miasto Tychy</t>
  </si>
  <si>
    <t>Ogólnokształcąca Szkoła Muzyczna I i II stopnia w Lublinie</t>
  </si>
  <si>
    <t>Gmina Błonie</t>
  </si>
  <si>
    <t>Prace remontowo - modernizacyjne budynku Państwowej Szkoły Muzycznej I i II stopnia im. Mieczysława Karłowicza z przeznaczeniem na dodatkowe pomieszczenia dydaktyczne</t>
  </si>
  <si>
    <t>Remont sali gimnastycznej wraz z zapleczem oraz zakup sprzętu nagłaśniającego dla potrzeb Zespołu Szkół Muzycznych im. St. Moniuszki w Łodzi</t>
  </si>
  <si>
    <t>Wymiana instalacji centralnego ogrzewania, elektrycznej, hydrantowej, oddymiającej i sygnalizacji pożaru w Liceum Plastycznym im. Artura Grottgera w Supraślu</t>
  </si>
  <si>
    <t>Modernizacja i remont budynku Zespołu Państwowych Szkół Plastycznych w Warszawie ul.Smocza 6.</t>
  </si>
  <si>
    <t xml:space="preserve">REMONT DACHU BUDYNKU SZKOŁY MUZYCZNEJ I ST. W SWIDNICY - II ETAP ORAZ USUNIĘCIE SKUTKÓW ZALEWANIA POMIESZCZEŃ </t>
  </si>
  <si>
    <t xml:space="preserve">Infrastruktura techniczna na potrzeby obchodów 200-lecia Uniwersytetu Muzycznego Fryderyka Chopina </t>
  </si>
  <si>
    <t xml:space="preserve">Zakup wyposażenia do Teatru Szkolnego im. J. Wilkowskiego </t>
  </si>
  <si>
    <t>Inwestycja w muzykę – doposażenie Szkoły Muzycznej w Tychach</t>
  </si>
  <si>
    <t>Dostosowanie techniczne szkoły do obowiązujących standardów</t>
  </si>
  <si>
    <t>Zakup fortepianu koncertowego dla nowo wybudowanego Centrum Kultury w Błoniu</t>
  </si>
  <si>
    <t xml:space="preserve">92195 </t>
  </si>
  <si>
    <t>2440</t>
  </si>
  <si>
    <t>92195</t>
  </si>
  <si>
    <t>Scena Lalkowa imienia Jana Wilkowskiego w Kwidzynie</t>
  </si>
  <si>
    <t>Fundacja Doliny Palaców I Ogrodów Kotliny Jeleniogórskiej</t>
  </si>
  <si>
    <t xml:space="preserve">zakup sprzętu oświetleniowego i widowni </t>
  </si>
  <si>
    <t xml:space="preserve">Adaptacja  stodoły w  folwarku w Bukowcu na cele  kulturalne. </t>
  </si>
  <si>
    <t>2450</t>
  </si>
  <si>
    <t>Liceum Plastyczne w Zespole Szkoł w Gronowie Gornym</t>
  </si>
  <si>
    <t>Centrum Edukacji Nauczycieli Szkół Artystycznych w Warszawie</t>
  </si>
  <si>
    <t>Zespół Szkół Muzycznych im. Ignacego Paderewskiego w Krośnie</t>
  </si>
  <si>
    <t>Państwowa Szkoła Muzyczna I i II stopnia im. Ignacego Paderewskiego w Cieszynie</t>
  </si>
  <si>
    <t>Zespół Szkół Plastycznych w Kole</t>
  </si>
  <si>
    <t>Państwowa Szkoła Muzyczna I i II st. im. Wandy Kossakowej w Sanoku</t>
  </si>
  <si>
    <t>Państwowa Szkoła Muzyczna I stopnia im. Bronisława Zielińskiego w Wągrowcu</t>
  </si>
  <si>
    <t>Zespół Szkół Plastycznych im. C. K. Norwida w Lublinie</t>
  </si>
  <si>
    <t>Państwowa Szkoła Muzyczna I stopnia w Sycowie</t>
  </si>
  <si>
    <t>Akademia Sztuk Pięknych im. Eugeniusza Gepperta we Wrocławiu</t>
  </si>
  <si>
    <t>Państwowa Szkoła Muzyczna I i II stopnia w Wadowicach</t>
  </si>
  <si>
    <t>Zespół Szkół Plastycznych im.Jacka Malczewskiego w Częstochowie</t>
  </si>
  <si>
    <t>Gmina Miasta Sopotu</t>
  </si>
  <si>
    <t>Gmina Legnica</t>
  </si>
  <si>
    <t>Legnica, Akademia Rycerska Skrzydło A (XVIII w.) remont i rewaloryzacja</t>
  </si>
  <si>
    <t>Legnica, wieża św. Jadwigi (XIII/XV w.): renowacja wieży</t>
  </si>
  <si>
    <t>Państwowa Szkoła Muzyczna I i II st. im. L. Różyckiego w Kielcach</t>
  </si>
  <si>
    <t>Państwowa Szkoła Muzyczna II stopnia im. Ryszarda Bukowskiego we Wrocławiu</t>
  </si>
  <si>
    <t>Internat przy Zespole Szkół Plastycznych w Bydgoszczy</t>
  </si>
  <si>
    <t>Państwowa Szkoła Muzyczna I i II stopnia im. Stanisława Moniuszki w Jelenej Górze</t>
  </si>
  <si>
    <t>PAŃSTWOWA SZKOŁA MUZYCZNA I STOPNIA W KOLBUSZOWEJ</t>
  </si>
  <si>
    <t>Państwowa Szkoła Muzyczna I i II stopnia w Łomży</t>
  </si>
  <si>
    <t>Zespół Szkół Plastycznych im. Antoniego Kenara w Zakopanem</t>
  </si>
  <si>
    <t>Szkoła Muzyczna I i II st im. Oskara Kolberga w Szczecinku</t>
  </si>
  <si>
    <t>Państwowa Szkoła Muzyczna I st. im. M.K. Ogińskiego w Miechowie</t>
  </si>
  <si>
    <t>Państwowa Szkoła Muzyczna I st. im.Karola Szymanowskiego w Bystrzycy Kłodzkiej</t>
  </si>
  <si>
    <t>Samorządowa Szkoła Muzyczna II stopnia w Żywcu</t>
  </si>
  <si>
    <t>Państwowa Szkoła Muzyczna I stopnia w Leżajsku</t>
  </si>
  <si>
    <t>Gmina Bukowsko</t>
  </si>
  <si>
    <t xml:space="preserve">Liceum Plastyczne im. Katarzyny Kobro w Zduńskiej Woli </t>
  </si>
  <si>
    <t>Parafia i Sanktuarium Przemienienia Pańskiego Cmolas</t>
  </si>
  <si>
    <t>Państwowa Szkoła Muzyczna  I stopnia w Sieradzu</t>
  </si>
  <si>
    <t>Akademia Sztuk Pięknych im. Jana Matejki w Krakowie</t>
  </si>
  <si>
    <t>Państwowa Szkoła Muzyczna I stopnia w Krośnie Odrzańskim</t>
  </si>
  <si>
    <t>Zespół Szkół Muzycznych im. Feliksa Nowowiejskiego w Szczecinie</t>
  </si>
  <si>
    <t>Państwowa Wyższa Szkoła Filmowa, Telewizyjna i Teatralna  im. L. Schillera w Łodzi</t>
  </si>
  <si>
    <t>Państwowa Szkoła Muzyczna I st. w Jaśle</t>
  </si>
  <si>
    <t>Państwowa Szkoła Muzyczna I stopnia w Zgierzu</t>
  </si>
  <si>
    <t>Gmina Miasto Koszalin</t>
  </si>
  <si>
    <t xml:space="preserve">Zespół Szkół Plastycznych  w Zielonej Górze </t>
  </si>
  <si>
    <t>Zespół Państwowych Szkół Muzycznych im. Fryderyka Chopina w Warszawie</t>
  </si>
  <si>
    <t>Ogólnokształcąca Szkoła Muzyczna I i II Stopnia im. Feliksa Nowowiejskiego w Gdańsku</t>
  </si>
  <si>
    <t>Zespół Państwowych Szkół Plastycznych w Krakowie</t>
  </si>
  <si>
    <t>Gmina Strzegom</t>
  </si>
  <si>
    <t>Gmina Łapanów</t>
  </si>
  <si>
    <t>Zespół Państwowych Szkół Muzycznych nr 4 im. Karola Szymanowskiego w Warszawie</t>
  </si>
  <si>
    <t>Zespół Państwowych Szkół Muzycznych im. Mieczysława Karłowicza  w Krakowie</t>
  </si>
  <si>
    <t>Państwowa Szkoła Muzyczna I i II st. im. Feliksa Nowowiejskiego w Zgorzelcu</t>
  </si>
  <si>
    <t>PAŃSTWOWA SZKOŁA MUZYCZNA I i II ST.IM.FRYDERYKA CHOPINA W OLSZTYNIE</t>
  </si>
  <si>
    <t>Powiat Grójecki</t>
  </si>
  <si>
    <t>Niepubliczna Ogólnokształcąca Szkoła Muzyczna I st. - Europejska Szkoła Artystyczna w Piasecznie</t>
  </si>
  <si>
    <t>Gmina Wierzchosławice</t>
  </si>
  <si>
    <t>Zespół Szkół Plastycznych w Bielsku-Białej</t>
  </si>
  <si>
    <t>Zespół Państwowych Szkół Muzycznych im. Grażyny Bacewicz w Koszalinie</t>
  </si>
  <si>
    <t>Państwowy Zespół Szkół Muzycznych im. Artura Rubinsteina w Bydgoszczy</t>
  </si>
  <si>
    <t>Państwowa Wyższa Szkoła Teatralna im. L. Solskiego w Krakowie</t>
  </si>
  <si>
    <t>Liceum Plastyczne im Jana Matejki w Nowym Wiśniczu</t>
  </si>
  <si>
    <t>Uniwersytet Artystyczny w Poznaniu</t>
  </si>
  <si>
    <t>Zespół Szkół Plastycznych im. Leona Wyczółkowskiego w Bydgoszczy</t>
  </si>
  <si>
    <t>Gmina Stare Miasto</t>
  </si>
  <si>
    <t>Gmina Miejska Legionowo</t>
  </si>
  <si>
    <t>Gmina Miasto Świnoujście</t>
  </si>
  <si>
    <t>Gmina Krosno</t>
  </si>
  <si>
    <t>Zespół Szkół Muzycznych im. Ignacego Paderewskiego w Białymstoku</t>
  </si>
  <si>
    <t>Teatr Baj Pomorski w Toruniu</t>
  </si>
  <si>
    <t>Teatr im. Stefana Jaracza w Łodzi</t>
  </si>
  <si>
    <t>Zachęta Sztuki Współczesnej w Szczecinie</t>
  </si>
  <si>
    <t>Rozbudowa i promocja Kolekcji Regionalnej Zachęty Sztuki Współczesnej w roku 2011</t>
  </si>
  <si>
    <t>Lubelskie Towarzystwo Zachęty Sztuk Pięknych</t>
  </si>
  <si>
    <t>Regionalna Kolekcja Sztuki Współczesnej - kontynuacja 2011</t>
  </si>
  <si>
    <t>Warmińsko-Mazurskie Towarzystwo Zachęty Sztuk Pięknych w Olsztynie</t>
  </si>
  <si>
    <t>Tworzenie i upowszechnianie kolekcji sztuki współczesnej w regionie warmińsko-mazurskim</t>
  </si>
  <si>
    <t>Dolnośląskie Towarzystwo Zachęty Sztuk Pięknych</t>
  </si>
  <si>
    <t xml:space="preserve">Regionalna Kolekcja Sztuki Współczesnej </t>
  </si>
  <si>
    <t>Podlaskie Towarzystwo Zachęty Sztuk Pięknych</t>
  </si>
  <si>
    <t>Tworzenie regionalnej kolekcji sztuki współczesnej</t>
  </si>
  <si>
    <t>Łódzkie Towarzystwo Zachęty Sztuk Pięknych</t>
  </si>
  <si>
    <t>Uzupełnienie kolekcji ŁTZP</t>
  </si>
  <si>
    <t>Teatr Lalki i Aktora w Łomży</t>
  </si>
  <si>
    <t>Teatr Lalki i Aktora w Wałbrzychu</t>
  </si>
  <si>
    <t>Teatr Ludowy z siedzibą w Krakowie</t>
  </si>
  <si>
    <t>Teatr Dramatyczny im. Jerzego Szaniawskiego w Wałbrzychu</t>
  </si>
  <si>
    <t>Teatr Nowy im. Tadeusza Łomnickiego w Poznaniu</t>
  </si>
  <si>
    <t>Teatr im. H. Ch. Andersena w Lublinie</t>
  </si>
  <si>
    <t>Tarnowski Teatr im. Ludwika Solskiego</t>
  </si>
  <si>
    <t>Teatr Ślaski im. Stanisława Wyspiańskiego w Katowicach</t>
  </si>
  <si>
    <t>Opera na Zamku w Szczecinie</t>
  </si>
  <si>
    <t>Gliwicki Teatr Muzyczny</t>
  </si>
  <si>
    <t>Teatr im. Heleny Modrzejewskiej w Legnicy</t>
  </si>
  <si>
    <t>Teatr im. Juliusza Słowackiego w Krakowie</t>
  </si>
  <si>
    <t>Teatr Powszechny w Łodzi</t>
  </si>
  <si>
    <t>Zakup nowoczesnego wyposażenia technicznego do obsługi przedstawień</t>
  </si>
  <si>
    <t>Dostosowanie akustyki i świateł Małej Sceny do nowatorskich rozwiązań scenicznych</t>
  </si>
  <si>
    <t>Brama na Podlasie - Zakup systemów realizacji światła i dźwięku na potrzeby objazdowej sceny Teatru Lalki i Aktora w Łomży.</t>
  </si>
  <si>
    <t>Modernizacja wałbrzyskiego Teatru Lalki oraz zakup wyposażenia</t>
  </si>
  <si>
    <t>Poprawa warunków funkcjonowania Teatru Ludowego</t>
  </si>
  <si>
    <t>NIE TYLKO SCENA - TEATR FUNKCJONALNY I NOWOCZESNY</t>
  </si>
  <si>
    <t>Rozbudowa i modernizacja kompleksowego systemu akustycznego Dużej Sceny Teatru Nowego w Poznaniu</t>
  </si>
  <si>
    <t>Zakup nagłośnienia scenicznego</t>
  </si>
  <si>
    <t>SOLSKI - trzecia generacja</t>
  </si>
  <si>
    <t>Zakup sprzętu technicznego - wyposażenia sceny.</t>
  </si>
  <si>
    <t>Zakup technicznego podglądu wideo i szaf audio-wideo do hali strukturalnej OnZ</t>
  </si>
  <si>
    <t>Nowoczesne oświetlenie sceniczne dla Gliwickiego Teatru Muzycznego</t>
  </si>
  <si>
    <t>Rozwój przestrzeni Teatru Modrzejewskiej do realizacji spektakli</t>
  </si>
  <si>
    <t>Przygotowanie i wykonanie dokumentacji technicznej modernizacji urządzeń hydroforni wraz z przebudową istniejących oświetleń piwnicznych w przyziemiu budynków Teatru im. Juliusza Słowackiego w Krakowie, pl. Św. Ducha 1 i 2.</t>
  </si>
  <si>
    <t>Termomodernizacja budynków Teatru Powszechnego w Łodzi</t>
  </si>
  <si>
    <t>FILHARMONIA PODKARPACKA IM. ARTURA MALAWSKIEGO W RZESZOWIE</t>
  </si>
  <si>
    <t>Filharmonia Łódzka im. Artura Rubinsteina</t>
  </si>
  <si>
    <t>Filharmonia im. Karola Szymanowskiego w Krakowie</t>
  </si>
  <si>
    <t>Polska Filharmonia "Sinfonia Baltica" w Słupsku</t>
  </si>
  <si>
    <t>Radomska Orkiestra Kameralna</t>
  </si>
  <si>
    <t>Filharmonia Kaliska w Kaliszu</t>
  </si>
  <si>
    <t>Filharmonia im. Mieczysława Karłowicza w Szczecinie</t>
  </si>
  <si>
    <t>Orkiestra Symfoniczna im. Karola Namysłowskiego w Zamościu</t>
  </si>
  <si>
    <t>Płocka Orkiestra Symfoniczna im. Witolda Lutosławskiego</t>
  </si>
  <si>
    <t>Zakup instrumentów i akcesoriów muzycznych dla Filharmonii Podkarpackiej</t>
  </si>
  <si>
    <t>Zakup instrumentów perkusyjnych dla Filharmonii Łódzkiej im. Artura Rubinsteina</t>
  </si>
  <si>
    <t>Poprawa warunków funkcjonowania Filharmonii Krakowskiej</t>
  </si>
  <si>
    <t>Rozszerzenie instrumentarium i wyposażenia orkiestry Polskiej Filharmonii Sinfonia Baltica w Słupsku</t>
  </si>
  <si>
    <t>Zakup pozytywu</t>
  </si>
  <si>
    <t>Jubileusz 1850 lat Kalisza - nowa rola Filharmonii Kaliskiej</t>
  </si>
  <si>
    <t>Instrumentarium dla Karłowicza</t>
  </si>
  <si>
    <t>Poprawa warunków funkcjonowania Orkiestry w 130 rocznicę jej istnienia.</t>
  </si>
  <si>
    <t>ZAKUP INSTRUMENTÓW I WYPOSAŻENIA DLA PŁOCKIEJ ORKIESTRY SYMFONICZNEJ</t>
  </si>
  <si>
    <t>Miejski Ośrodek Kultury w Nowej Rudzie</t>
  </si>
  <si>
    <t>Kolneński Ośrodek Kultury i Sportu w Kolnie</t>
  </si>
  <si>
    <t>Dom Kultury w Kętach</t>
  </si>
  <si>
    <t>Ośrodek Chopinowski w Szafarni</t>
  </si>
  <si>
    <t>Brzozowski Dom Kultury w Brzozowie</t>
  </si>
  <si>
    <t>Miejski Ośrodek Kultury w Sochaczewie</t>
  </si>
  <si>
    <t>Miejski Dom Kultury w Radomsku</t>
  </si>
  <si>
    <t>Regionalny Ośrodek Kultury i Sztuki  w Suwałkach</t>
  </si>
  <si>
    <t>Centrum Kultury w Żyrardowie</t>
  </si>
  <si>
    <t>Węgrowski Ośrodek Kultury w Węgrowie</t>
  </si>
  <si>
    <t>Ośrodek Kultury Sportu i Rekreacji w Wiszni Małej</t>
  </si>
  <si>
    <t>Ośrodek Teatralny Kana w Szczecinie</t>
  </si>
  <si>
    <t>Centrum Kultury i Turystyki w Mrągowie</t>
  </si>
  <si>
    <t>Gminny Ośrodek Kultury w Goczałkowicach Zdroju</t>
  </si>
  <si>
    <t>Miejski Ośrodek Kultury im. C. S.Chaplina w Legionowie</t>
  </si>
  <si>
    <t>Centrum Kultury i Rekreacji w Lądku-Zdroju</t>
  </si>
  <si>
    <t>Miejski Ośrodek Kultury w Żorach</t>
  </si>
  <si>
    <t>Sokołowski Ośrodek Kultury  w Sokołowie Podlaskim</t>
  </si>
  <si>
    <t>Suchedniowski Ośrodek Kultury "Kuźnica" w Suchedniowie</t>
  </si>
  <si>
    <t>Niżańskie Centrum Kultury "Sokół" w Nisku</t>
  </si>
  <si>
    <t>Gminny Ośrodek Kultury w Gorzycach</t>
  </si>
  <si>
    <t>Rzeszowski Dom Kultury</t>
  </si>
  <si>
    <t>Gminny Ośrodek Kultury w Kobylance</t>
  </si>
  <si>
    <t>Miejsko-Gminny Ośrodek Kultury w Stąporkowie</t>
  </si>
  <si>
    <t>Gminne Centrum Kultury Cieszków</t>
  </si>
  <si>
    <t>MIejsko-Gminny Ośrodek Kultury im. Władysława Stanisława Reymonta w Kowalewie Pomorskim</t>
  </si>
  <si>
    <t>6220</t>
  </si>
  <si>
    <t>Modernizacja MOK w Nowej Rudzie  Etap IV - wymiana wyposażenia</t>
  </si>
  <si>
    <t>Modernizacja wyposażenia elektroakustycznego KOKiS.</t>
  </si>
  <si>
    <t>Muzyk Bus, czyli zakup środka transportu dla celów edukacji muzycznej.</t>
  </si>
  <si>
    <t>Zakup zaplecza technicznego do sali kinowej</t>
  </si>
  <si>
    <t>Zakup wyposażenia dla Brzozowskiego Domu Kultury</t>
  </si>
  <si>
    <t>Remont i modernizacja sali widowiskowej-MOK, ul. Żeromskiego 8</t>
  </si>
  <si>
    <t>MDK - kultura dostępna dla wszystkich</t>
  </si>
  <si>
    <t>Zakup sprzętu nagłośnieniowego i oświetleniowego do prowadzenia działalności statutowej ROKiS w Suwałkach.</t>
  </si>
  <si>
    <t xml:space="preserve">Zakup wyposażenia służącego działalności kulturalnej i edukacyjnej </t>
  </si>
  <si>
    <t>Zakup instrumentów muzycznych oraz wyposażenia dla Węgrowskiego Ośrodka Kultury w Węgrowie.</t>
  </si>
  <si>
    <t xml:space="preserve">Zakup wyposażenia do Ośrodka Kultury Sportu i Rekreacji w Wiszni Małej </t>
  </si>
  <si>
    <t>Zakup wyposażenia - etap końcowy modernizacji Teatru Kana</t>
  </si>
  <si>
    <t>Zakup sprzętu nagłaśniającego do CKiT w Mrągowie</t>
  </si>
  <si>
    <t>Zakup wyposażenia dla GOK w Goczałkowicach-Zdroju.</t>
  </si>
  <si>
    <t>"Technologia przyjazna społeczności" - Zakup wyposażenia dla Miejskiego Ośrodka Kultury w Legionowie.</t>
  </si>
  <si>
    <t xml:space="preserve">Teatr Oświetlony - zakup wyposażenia scenicznego i oświetlenia </t>
  </si>
  <si>
    <t>Zakup fortepianu do Domu Kultury w Żorach</t>
  </si>
  <si>
    <t>Modernizacja budynku SOK - Etap I Modernizacja sali kinowo-widowiskowej</t>
  </si>
  <si>
    <t>ZAKUP NAGŁOŚNIENIA KINOWEGO W SYSTEMIE DOLBY</t>
  </si>
  <si>
    <t>Zakup wyposażenia służącego działalności Niżańskiego Centrum Kultury "Sokół"</t>
  </si>
  <si>
    <t>Powódź Gorzyce - odtworzenie wyposażenia Domu Kultury w Sokolnikach.</t>
  </si>
  <si>
    <t>Doposażenie Rzeszowskiego Domu Kultury szansą na poprawę warunków dla kulturalnego rozwoju Rzeszowa</t>
  </si>
  <si>
    <t>Zakup systemu nagłośnienia i oświetlenia estrady Morzyczyn</t>
  </si>
  <si>
    <t xml:space="preserve">Remont budynku MGOK w Stąporkowie </t>
  </si>
  <si>
    <t>Remont świetlic wiejskich gminy Cieszków</t>
  </si>
  <si>
    <t>Zakup wyposażenia dla M-GOK w Kowalewie Pomorskim</t>
  </si>
  <si>
    <t xml:space="preserve">Światło i dźwięk atutami nowoczesnej sceny - zakup sprzętu nagłośnieniowego i oświetleniowego dla Domu Kultury w Kętach.
</t>
  </si>
  <si>
    <t>Biuro Wystaw Artystycznych Galeria "U Jaksy" w Miechowie</t>
  </si>
  <si>
    <t>Dom Pracy Twórczej im. S. Żechowskiego. Remont i adaptacja.</t>
  </si>
  <si>
    <t>Modernizacja kompleksu dworsko-parkowego w Kąśnej Dolnej</t>
  </si>
  <si>
    <t>Ośrodek Brama Grodzka - Teatr NN w Lublinie</t>
  </si>
  <si>
    <t>Lublin 2.0. Interaktywna Rekonstrukcja Dziejów Miasta – rozbudowa stałych wystaw Ośrodka</t>
  </si>
  <si>
    <t>"Nowoczesna edukacja kulturalna Mazowsza - zakup techniki dla MCKiS"</t>
  </si>
  <si>
    <t>Remont i modernizacja Galerii I i Pracowni Plastycznej SCK w Mielcu</t>
  </si>
  <si>
    <t>Adaptacja pomieszczeń technicznych na garderoby  wraz z wyposażeniem, przystosowanie dla niepełnosprawnych przy sali teatralnej CKiS</t>
  </si>
  <si>
    <t>Zakup wyposażenia dla placówek kultury w gminie Łańcut</t>
  </si>
  <si>
    <t>Centrum Paderewskiego Tarnów-Kąśna Dolna</t>
  </si>
  <si>
    <t>Mazowieckie Centrum Kultury i Sztuki w Warszawie</t>
  </si>
  <si>
    <t>Samorządowe Centrum Kultury w Mielcu</t>
  </si>
  <si>
    <t>Centrum Kultury i Sztuki w Siedlcach</t>
  </si>
  <si>
    <t>Centrum Kultury Gminy Łańcut w Wysokiej</t>
  </si>
  <si>
    <t>Zespół  Pieśni i Tańca "Śląsk" imienia Stanisława Hadyny w Koszęcinie</t>
  </si>
  <si>
    <t>CENTRUM KULTURY w Knurowie</t>
  </si>
  <si>
    <t>Zakup wyposażenia wspierającego edukacyjną i artystyczna działalność instytucji kultury</t>
  </si>
  <si>
    <t xml:space="preserve">Zakup oświetlenia i  nagłośnienia dla Centrum Kultury  </t>
  </si>
  <si>
    <t>Biblioteka Publiczna w Pasłęku</t>
  </si>
  <si>
    <t>Wojewódzka i Miejska Biblioteka Publiczna im. Josepha Conrada Korzeniowskiego w Gdańsku</t>
  </si>
  <si>
    <t>Biblioteka Publiczna Miasta i Gminy im. Antoniego Małeckiego Instytucja Kultury w Obornikach</t>
  </si>
  <si>
    <t>Powiatowa i Miejska Biblioteka Publiczna im. Pantaleona Szumana w Pile</t>
  </si>
  <si>
    <t>Książnica Podlaska im. Łukasza Górnickiego w Białymstoku</t>
  </si>
  <si>
    <t>Gminna Biblioteka Publiczna w Padwi Narodowej</t>
  </si>
  <si>
    <t>Miejska Biblioteka Publiczna im. Jana Pawła II w Rawie Mazowieckiej</t>
  </si>
  <si>
    <t>Miejska Biblioteka Publiczna w Łańcucie</t>
  </si>
  <si>
    <t>Zakup mebli i innego wyposażenia do Oddziału dla Dzieci w Bibliotece Publicznej w Pasłęku.</t>
  </si>
  <si>
    <t>Zakup specjalistycznych systemowych regałów bibliotecznych</t>
  </si>
  <si>
    <t>Kompleksowa modernizacja i wyposażenie Biblioteki Publicznej Miasta i Gminy im. Antoniego Małeckiego w Obornikach</t>
  </si>
  <si>
    <t>Zakup wyposażenia do działu zbiorów specjalnych Powiatowej i Miejskiej Biblioteki Publicznej im. Pantaleona Szumana w Pile</t>
  </si>
  <si>
    <t>Poprawa warunków funkcjonowania, rozszerzenie i wzbogacenie oferty Książnicy Podlaskiej</t>
  </si>
  <si>
    <t>Zakup wyposażenia dla biblioteki i jej filii oraz zorganizowanie kącika dla dzieci w Gminnej Bibliotece Publicznej w Padwi Narodowej</t>
  </si>
  <si>
    <t>Zakup wyposażenia dla Miejskiej Biblioteki Publicznej im. Jana Pawła II w Rawie Mazowieckiej.</t>
  </si>
  <si>
    <t>Modernizacja pomieszczeń w budynku Miejskiej Biblioteki Publicznej w Łańcucie</t>
  </si>
  <si>
    <t>Muzeum Ziemi Kłodzkiej w Kłodzku</t>
  </si>
  <si>
    <t>Muzeum Pierwszych Piastów na Lednicy Instytucja Kultury Samorządu Województwa Wielkopolskiego w Dziekanowicach</t>
  </si>
  <si>
    <t>Muzeum Regionalne w Jarocinie</t>
  </si>
  <si>
    <t>Muzeum K. I. Gałczyńskiego w Praniu</t>
  </si>
  <si>
    <t>Muzeum Okręgowe w Lesznie</t>
  </si>
  <si>
    <t>Muzeum Papiernictwa w Dusznikach Zdroju</t>
  </si>
  <si>
    <t>Muzeum Podlaskie w Białymstoku</t>
  </si>
  <si>
    <t>Muzeum Etnograficzne w Zielonej Górze z/s w Ochli</t>
  </si>
  <si>
    <t>Muzeum Rolnictwa im. ks. Krzysztofa Kluka w Ciechanowcu</t>
  </si>
  <si>
    <t>Muzeum Narodowe Ziemi Przemyskiej</t>
  </si>
  <si>
    <t>Muzeum w Łowiczu</t>
  </si>
  <si>
    <t>Wyposażenie Muzeum Ziemi Kłodzkiej w stablizatory warunków klimatycznych</t>
  </si>
  <si>
    <t>ZAKUP PIERWSZEGO WYPOSAŻENIA DO SALI EDUKACYJNEJ  NA GRODZIE W GRZYBOWIE</t>
  </si>
  <si>
    <t>Remont i adaptacja budynku na SPICHLERZ POLSKIEGO ROCKA JAROCINIE</t>
  </si>
  <si>
    <t>Remont i modernizacja budynku gospodarczego oraz sceny letniej Muzeum Michała Kajki</t>
  </si>
  <si>
    <t>Świat multimediów w Muzeum Okręgowym w Lesznie</t>
  </si>
  <si>
    <t>Modernizacja leśniczówki Pranie</t>
  </si>
  <si>
    <t>Adaptacja i zmiana sposobu eksploatacji pomieszczeń dawnej suszarni papieru na salę ekspozycyjną oraz magazyny zbiorów.</t>
  </si>
  <si>
    <t>TRZECI WYMIAR (W) MUZEUM</t>
  </si>
  <si>
    <t>Wykonanie drenażu odwadniającego</t>
  </si>
  <si>
    <t>Modernizacja budynku stajni - Muzeum Weterynarii etap 2</t>
  </si>
  <si>
    <t xml:space="preserve">Zakup wyposażenia  wraz z montażem do wystawy Twierdza Przemyśl </t>
  </si>
  <si>
    <t>Przeniesienie plebanii z Pszczonowa do skansenu w Maurzycach</t>
  </si>
  <si>
    <t>Fundacja Krystyny Jandy na Rzecz Kultury</t>
  </si>
  <si>
    <t>Fundacja Edukacji i Sztuki Filmowej Macieja Ślesickiego i Bogusława Lindy LATERNA MAGICA</t>
  </si>
  <si>
    <t>Fundacja Wspierania Twórczych Inicjatyw Teatralnych ATUT</t>
  </si>
  <si>
    <t>Fundacja WRO Centrum Sztuki Mediów we Wrocławiu</t>
  </si>
  <si>
    <t xml:space="preserve">Stowarzyszenie Orkiestra Dęta "Sygnał" w Zielenicach </t>
  </si>
  <si>
    <t>KONTYNUACJA MODERNIZACJI OCH-TEATRU</t>
  </si>
  <si>
    <t>Remont budynku szkolnego oraz zakup wyposażenia</t>
  </si>
  <si>
    <t>Zaplecze i adaptacja Teatru Kamienica etap II</t>
  </si>
  <si>
    <t>Rozwój infrastruktury projektów Centrum Sztuki WRO</t>
  </si>
  <si>
    <t>„Jankomuzykant  II ETAP” – pomoc w rozwijaniu talentów dzieci i młodzieży</t>
  </si>
  <si>
    <t>Gmina Miechów</t>
  </si>
  <si>
    <t>Państwowa Bursa Szkół Artystycznych w Szczecinie</t>
  </si>
  <si>
    <t>Opera Wrocławska we Wrocławiu</t>
  </si>
  <si>
    <t>Państwowa Szkoła Muzyczna I st. w Giżycku</t>
  </si>
  <si>
    <t>Zespół  Szkół Muzycznych im. Stanisława Moniuszki w Wałbrzychu</t>
  </si>
  <si>
    <t>Gmina  Wilamowice</t>
  </si>
  <si>
    <t xml:space="preserve">Wyposażenie pracowni multimedialnej Liceum Plastycznego </t>
  </si>
  <si>
    <t>Edukacja XXI</t>
  </si>
  <si>
    <t>Modernizacja obiektu Zespołu Szkół Muzycznych w Krośnie</t>
  </si>
  <si>
    <t>Remont kapitalny wnętrza budynku Państwowej Szkoły Muzycznej I i II stopnia im. Ignacego Paderewskiego w Cieszynie</t>
  </si>
  <si>
    <t>Roboty budowlane remontowo - modernizacyjne w pałacu w Kościelcu adaptowanym na siedzibę Zespołu Szkół Plastycznych w Kole - etap III</t>
  </si>
  <si>
    <t>Adaptacja akustyczna sali koncertowej PSM z wyposażeniem</t>
  </si>
  <si>
    <t>Adaptacja budynku szkolnego do działalności edukacyjnej i kulturalnej</t>
  </si>
  <si>
    <t>Lubelski Plastyk - nowoczesna edukacja</t>
  </si>
  <si>
    <t xml:space="preserve">  Remont i modernizacja PSM I stopnia w Sycowie</t>
  </si>
  <si>
    <t>Przebudowa i modernizacja auli oraz pomieszczeń przyległych w budynku głównym ASP pl.Polski 3/4, 50-156 Wrocław</t>
  </si>
  <si>
    <t>Centrum Rezźby Polskiej w Orońsku</t>
  </si>
  <si>
    <t>Narodowy Instytut Audiowizualny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</si>
</sst>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#,##0.000"/>
    <numFmt numFmtId="169" formatCode="#,##0.0000"/>
    <numFmt numFmtId="170" formatCode="_-* #,##0\ &quot;zł&quot;_-;\-* #,##0\ &quot;zł&quot;_-;_-* &quot;-&quot;??\ &quot;zł&quot;_-;_-@_-"/>
    <numFmt numFmtId="171" formatCode="[$€-2]\ #,##0.00_);[Red]\([$€-2]\ #,##0.00\)"/>
    <numFmt numFmtId="172" formatCode="0.0"/>
  </numFmts>
  <fonts count="34">
    <font>
      <sz val="10"/>
      <name val="Arial PL"/>
      <family val="0"/>
    </font>
    <font>
      <b/>
      <sz val="10"/>
      <name val="Arial PL"/>
      <family val="0"/>
    </font>
    <font>
      <i/>
      <sz val="10"/>
      <name val="ARIAL PL"/>
      <family val="0"/>
    </font>
    <font>
      <b/>
      <i/>
      <sz val="10"/>
      <name val="ARIAL PL"/>
      <family val="0"/>
    </font>
    <font>
      <u val="single"/>
      <sz val="7.5"/>
      <color indexed="12"/>
      <name val="ARIAL PL"/>
      <family val="0"/>
    </font>
    <font>
      <u val="single"/>
      <sz val="7.5"/>
      <color indexed="36"/>
      <name val="ARIAL P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 PL"/>
      <family val="0"/>
    </font>
    <font>
      <sz val="9"/>
      <name val="Arial PL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P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7" fillId="22" borderId="10" xfId="0" applyNumberFormat="1" applyFont="1" applyFill="1" applyBorder="1" applyAlignment="1">
      <alignment horizontal="right"/>
    </xf>
    <xf numFmtId="3" fontId="7" fillId="22" borderId="10" xfId="0" applyNumberFormat="1" applyFont="1" applyFill="1" applyBorder="1" applyAlignment="1">
      <alignment/>
    </xf>
    <xf numFmtId="3" fontId="1" fillId="22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22" borderId="10" xfId="0" applyFont="1" applyFill="1" applyBorder="1" applyAlignment="1">
      <alignment/>
    </xf>
    <xf numFmtId="0" fontId="7" fillId="22" borderId="10" xfId="0" applyFont="1" applyFill="1" applyBorder="1" applyAlignment="1">
      <alignment horizontal="right"/>
    </xf>
    <xf numFmtId="0" fontId="7" fillId="22" borderId="10" xfId="0" applyFont="1" applyFill="1" applyBorder="1" applyAlignment="1">
      <alignment wrapText="1"/>
    </xf>
    <xf numFmtId="0" fontId="1" fillId="22" borderId="10" xfId="0" applyFont="1" applyFill="1" applyBorder="1" applyAlignment="1">
      <alignment horizontal="right"/>
    </xf>
    <xf numFmtId="0" fontId="1" fillId="22" borderId="10" xfId="0" applyFont="1" applyFill="1" applyBorder="1" applyAlignment="1">
      <alignment/>
    </xf>
    <xf numFmtId="0" fontId="1" fillId="22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3" fontId="1" fillId="22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7" fillId="2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6" fillId="20" borderId="10" xfId="0" applyFont="1" applyFill="1" applyBorder="1" applyAlignment="1">
      <alignment horizontal="right"/>
    </xf>
    <xf numFmtId="0" fontId="6" fillId="20" borderId="10" xfId="0" applyFont="1" applyFill="1" applyBorder="1" applyAlignment="1">
      <alignment wrapText="1"/>
    </xf>
    <xf numFmtId="0" fontId="6" fillId="20" borderId="10" xfId="0" applyFont="1" applyFill="1" applyBorder="1" applyAlignment="1">
      <alignment wrapText="1"/>
    </xf>
    <xf numFmtId="0" fontId="6" fillId="20" borderId="10" xfId="0" applyFont="1" applyFill="1" applyBorder="1" applyAlignment="1">
      <alignment/>
    </xf>
    <xf numFmtId="0" fontId="6" fillId="2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0" xfId="0" applyFont="1" applyFill="1" applyBorder="1" applyAlignment="1">
      <alignment horizontal="right"/>
    </xf>
    <xf numFmtId="0" fontId="1" fillId="5" borderId="10" xfId="0" applyFont="1" applyFill="1" applyBorder="1" applyAlignment="1">
      <alignment wrapText="1"/>
    </xf>
    <xf numFmtId="3" fontId="1" fillId="5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24" borderId="10" xfId="53" applyFont="1" applyFill="1" applyBorder="1" applyAlignment="1">
      <alignment wrapText="1"/>
      <protection/>
    </xf>
    <xf numFmtId="0" fontId="0" fillId="24" borderId="10" xfId="53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5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7" fillId="8" borderId="10" xfId="0" applyFont="1" applyFill="1" applyBorder="1" applyAlignment="1">
      <alignment/>
    </xf>
    <xf numFmtId="3" fontId="7" fillId="8" borderId="10" xfId="0" applyNumberFormat="1" applyFont="1" applyFill="1" applyBorder="1" applyAlignment="1">
      <alignment horizontal="right"/>
    </xf>
    <xf numFmtId="0" fontId="6" fillId="20" borderId="10" xfId="0" applyFont="1" applyFill="1" applyBorder="1" applyAlignment="1">
      <alignment horizontal="left"/>
    </xf>
    <xf numFmtId="0" fontId="6" fillId="20" borderId="10" xfId="0" applyFont="1" applyFill="1" applyBorder="1" applyAlignment="1">
      <alignment horizontal="left" vertical="center" wrapText="1"/>
    </xf>
    <xf numFmtId="4" fontId="6" fillId="20" borderId="10" xfId="0" applyNumberFormat="1" applyFont="1" applyFill="1" applyBorder="1" applyAlignment="1">
      <alignment horizontal="left" vertical="center" wrapText="1"/>
    </xf>
    <xf numFmtId="4" fontId="6" fillId="24" borderId="10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left" wrapText="1" indent="3"/>
    </xf>
    <xf numFmtId="3" fontId="6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/>
    </xf>
    <xf numFmtId="4" fontId="7" fillId="22" borderId="10" xfId="0" applyNumberFormat="1" applyFont="1" applyFill="1" applyBorder="1" applyAlignment="1">
      <alignment/>
    </xf>
    <xf numFmtId="4" fontId="7" fillId="22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vertical="top" wrapText="1"/>
    </xf>
    <xf numFmtId="0" fontId="0" fillId="0" borderId="11" xfId="0" applyFont="1" applyFill="1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/>
    </xf>
    <xf numFmtId="0" fontId="0" fillId="7" borderId="11" xfId="0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3" fontId="13" fillId="25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7" fillId="8" borderId="10" xfId="0" applyFont="1" applyFill="1" applyBorder="1" applyAlignment="1">
      <alignment wrapText="1"/>
    </xf>
    <xf numFmtId="0" fontId="1" fillId="8" borderId="10" xfId="0" applyFont="1" applyFill="1" applyBorder="1" applyAlignment="1">
      <alignment wrapText="1"/>
    </xf>
    <xf numFmtId="0" fontId="7" fillId="8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53" applyFont="1" applyFill="1" applyBorder="1" applyAlignment="1">
      <alignment horizontal="center" vertical="center" wrapText="1"/>
      <protection/>
    </xf>
    <xf numFmtId="0" fontId="0" fillId="24" borderId="10" xfId="53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right"/>
    </xf>
    <xf numFmtId="0" fontId="0" fillId="24" borderId="10" xfId="53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3" applyFont="1" applyFill="1" applyBorder="1" applyAlignment="1">
      <alignment vertical="center" wrapText="1"/>
      <protection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right"/>
    </xf>
    <xf numFmtId="0" fontId="0" fillId="24" borderId="10" xfId="53" applyFont="1" applyFill="1" applyBorder="1" applyAlignment="1">
      <alignment wrapText="1"/>
      <protection/>
    </xf>
    <xf numFmtId="0" fontId="0" fillId="24" borderId="10" xfId="53" applyFont="1" applyFill="1" applyBorder="1" applyAlignment="1">
      <alignment horizontal="center"/>
      <protection/>
    </xf>
    <xf numFmtId="0" fontId="0" fillId="24" borderId="10" xfId="53" applyFont="1" applyFill="1" applyBorder="1" applyAlignment="1">
      <alignment wrapText="1"/>
      <protection/>
    </xf>
    <xf numFmtId="0" fontId="0" fillId="24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24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0" fontId="0" fillId="24" borderId="10" xfId="53" applyFont="1" applyFill="1" applyBorder="1" applyAlignment="1" quotePrefix="1">
      <alignment horizontal="center"/>
      <protection/>
    </xf>
    <xf numFmtId="0" fontId="0" fillId="0" borderId="10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RZ7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170</xdr:row>
      <xdr:rowOff>0</xdr:rowOff>
    </xdr:from>
    <xdr:to>
      <xdr:col>1</xdr:col>
      <xdr:colOff>171450</xdr:colOff>
      <xdr:row>170</xdr:row>
      <xdr:rowOff>0</xdr:rowOff>
    </xdr:to>
    <xdr:pic>
      <xdr:nvPicPr>
        <xdr:cNvPr id="1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67525"/>
          <a:ext cx="1714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1</xdr:col>
      <xdr:colOff>171450</xdr:colOff>
      <xdr:row>171</xdr:row>
      <xdr:rowOff>0</xdr:rowOff>
    </xdr:to>
    <xdr:pic>
      <xdr:nvPicPr>
        <xdr:cNvPr id="2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67525"/>
          <a:ext cx="1714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8"/>
  <sheetViews>
    <sheetView showGridLines="0" tabSelected="1" zoomScale="90" zoomScaleNormal="90" zoomScaleSheetLayoutView="100" zoomScalePageLayoutView="0" workbookViewId="0" topLeftCell="B1">
      <pane ySplit="3" topLeftCell="BM4" activePane="bottomLeft" state="frozen"/>
      <selection pane="topLeft" activeCell="A1" sqref="A1"/>
      <selection pane="bottomLeft" activeCell="F40" sqref="F40"/>
    </sheetView>
  </sheetViews>
  <sheetFormatPr defaultColWidth="8.875" defaultRowHeight="12.75"/>
  <cols>
    <col min="1" max="1" width="4.125" style="6" hidden="1" customWidth="1"/>
    <col min="2" max="2" width="7.625" style="7" customWidth="1"/>
    <col min="3" max="3" width="5.75390625" style="6" hidden="1" customWidth="1"/>
    <col min="4" max="4" width="59.375" style="6" customWidth="1"/>
    <col min="5" max="5" width="40.875" style="6" hidden="1" customWidth="1"/>
    <col min="6" max="6" width="18.75390625" style="8" customWidth="1"/>
    <col min="7" max="16384" width="8.875" style="6" customWidth="1"/>
  </cols>
  <sheetData>
    <row r="1" spans="2:6" s="100" customFormat="1" ht="15" customHeight="1" hidden="1" thickBot="1">
      <c r="B1" s="105"/>
      <c r="C1" s="106" t="s">
        <v>129</v>
      </c>
      <c r="D1" s="107">
        <v>0</v>
      </c>
      <c r="E1" s="108"/>
      <c r="F1" s="109" t="s">
        <v>124</v>
      </c>
    </row>
    <row r="2" spans="1:6" s="10" customFormat="1" ht="27.75" customHeight="1">
      <c r="A2" s="62" t="s">
        <v>131</v>
      </c>
      <c r="B2" s="62" t="s">
        <v>209</v>
      </c>
      <c r="C2" s="63" t="s">
        <v>210</v>
      </c>
      <c r="D2" s="63" t="s">
        <v>269</v>
      </c>
      <c r="E2" s="63" t="s">
        <v>239</v>
      </c>
      <c r="F2" s="64" t="s">
        <v>219</v>
      </c>
    </row>
    <row r="3" spans="1:6" s="10" customFormat="1" ht="12.75" customHeight="1">
      <c r="A3" s="53"/>
      <c r="B3" s="54"/>
      <c r="C3" s="55"/>
      <c r="D3" s="55" t="s">
        <v>268</v>
      </c>
      <c r="E3" s="55"/>
      <c r="F3" s="56">
        <f>F33+F54+F66+F126+F130+F146+F153+F182+F236+F242</f>
        <v>125345000</v>
      </c>
    </row>
    <row r="4" spans="1:6" s="10" customFormat="1" ht="12.75" customHeight="1" hidden="1">
      <c r="A4" s="17">
        <v>750</v>
      </c>
      <c r="B4" s="18"/>
      <c r="C4" s="17"/>
      <c r="D4" s="22" t="s">
        <v>193</v>
      </c>
      <c r="E4" s="22"/>
      <c r="F4" s="30">
        <f>F5</f>
        <v>3750000</v>
      </c>
    </row>
    <row r="5" spans="1:6" s="10" customFormat="1" ht="12.75" customHeight="1" hidden="1">
      <c r="A5" s="17">
        <v>750</v>
      </c>
      <c r="B5" s="18">
        <v>75001</v>
      </c>
      <c r="C5" s="17"/>
      <c r="D5" s="22" t="s">
        <v>128</v>
      </c>
      <c r="E5" s="22"/>
      <c r="F5" s="30">
        <f>F6+F10</f>
        <v>3750000</v>
      </c>
    </row>
    <row r="6" spans="1:6" ht="12.75" customHeight="1" hidden="1">
      <c r="A6" s="1">
        <v>750</v>
      </c>
      <c r="B6" s="2">
        <v>75001</v>
      </c>
      <c r="C6" s="1">
        <v>6580</v>
      </c>
      <c r="D6" s="5" t="s">
        <v>128</v>
      </c>
      <c r="E6" s="37" t="s">
        <v>202</v>
      </c>
      <c r="F6" s="40">
        <f>SUM(F7:F9)</f>
        <v>2400000</v>
      </c>
    </row>
    <row r="7" spans="1:6" ht="25.5" hidden="1">
      <c r="A7" s="1">
        <v>750</v>
      </c>
      <c r="B7" s="2">
        <v>75001</v>
      </c>
      <c r="C7" s="1">
        <v>6580</v>
      </c>
      <c r="D7" s="5" t="s">
        <v>128</v>
      </c>
      <c r="E7" s="5" t="s">
        <v>114</v>
      </c>
      <c r="F7" s="8">
        <f>1600000+400000</f>
        <v>2000000</v>
      </c>
    </row>
    <row r="8" spans="1:6" ht="12.75" hidden="1">
      <c r="A8" s="1"/>
      <c r="B8" s="2">
        <v>75001</v>
      </c>
      <c r="C8" s="1">
        <v>6580</v>
      </c>
      <c r="D8" s="5" t="s">
        <v>128</v>
      </c>
      <c r="E8" s="5" t="s">
        <v>110</v>
      </c>
      <c r="F8" s="8">
        <v>400000</v>
      </c>
    </row>
    <row r="9" spans="1:6" ht="12.75" hidden="1">
      <c r="A9" s="1">
        <v>750</v>
      </c>
      <c r="B9" s="2">
        <v>75001</v>
      </c>
      <c r="C9" s="1">
        <v>6050</v>
      </c>
      <c r="D9" s="5" t="s">
        <v>128</v>
      </c>
      <c r="E9" s="5" t="s">
        <v>276</v>
      </c>
      <c r="F9" s="8">
        <f>800000-800000</f>
        <v>0</v>
      </c>
    </row>
    <row r="10" spans="1:6" ht="12.75" customHeight="1" hidden="1">
      <c r="A10" s="6">
        <v>750</v>
      </c>
      <c r="B10" s="7">
        <v>75001</v>
      </c>
      <c r="C10" s="6">
        <v>6060</v>
      </c>
      <c r="D10" s="5" t="s">
        <v>128</v>
      </c>
      <c r="E10" s="38" t="s">
        <v>196</v>
      </c>
      <c r="F10" s="39">
        <f>SUM(F11:F15)</f>
        <v>1350000</v>
      </c>
    </row>
    <row r="11" spans="1:6" ht="25.5" customHeight="1" hidden="1">
      <c r="A11" s="120">
        <v>750</v>
      </c>
      <c r="B11" s="78">
        <v>75001</v>
      </c>
      <c r="C11" s="120">
        <v>6060</v>
      </c>
      <c r="D11" s="121" t="s">
        <v>128</v>
      </c>
      <c r="E11" s="121" t="s">
        <v>111</v>
      </c>
      <c r="F11" s="41">
        <v>400000</v>
      </c>
    </row>
    <row r="12" spans="1:6" ht="25.5" hidden="1">
      <c r="A12" s="120">
        <v>750</v>
      </c>
      <c r="B12" s="78">
        <v>75001</v>
      </c>
      <c r="C12" s="120">
        <v>6060</v>
      </c>
      <c r="D12" s="121" t="s">
        <v>128</v>
      </c>
      <c r="E12" s="121" t="s">
        <v>113</v>
      </c>
      <c r="F12" s="41">
        <v>460000</v>
      </c>
    </row>
    <row r="13" spans="1:6" ht="14.25" customHeight="1" hidden="1">
      <c r="A13" s="120">
        <v>750</v>
      </c>
      <c r="B13" s="78">
        <v>75001</v>
      </c>
      <c r="C13" s="120">
        <v>6060</v>
      </c>
      <c r="D13" s="121" t="s">
        <v>128</v>
      </c>
      <c r="E13" s="121" t="s">
        <v>112</v>
      </c>
      <c r="F13" s="122">
        <v>100000</v>
      </c>
    </row>
    <row r="14" spans="1:6" ht="14.25" customHeight="1" hidden="1">
      <c r="A14" s="120"/>
      <c r="B14" s="78">
        <v>75001</v>
      </c>
      <c r="C14" s="120">
        <v>6060</v>
      </c>
      <c r="D14" s="121" t="s">
        <v>128</v>
      </c>
      <c r="E14" s="121" t="s">
        <v>359</v>
      </c>
      <c r="F14" s="122">
        <v>100000</v>
      </c>
    </row>
    <row r="15" spans="1:6" ht="25.5" customHeight="1" hidden="1">
      <c r="A15" s="120">
        <v>750</v>
      </c>
      <c r="B15" s="78">
        <v>75001</v>
      </c>
      <c r="C15" s="120">
        <v>6060</v>
      </c>
      <c r="D15" s="121" t="s">
        <v>128</v>
      </c>
      <c r="E15" s="121" t="s">
        <v>337</v>
      </c>
      <c r="F15" s="122">
        <v>290000</v>
      </c>
    </row>
    <row r="16" spans="1:6" s="10" customFormat="1" ht="12.75" customHeight="1" hidden="1">
      <c r="A16" s="17">
        <v>801</v>
      </c>
      <c r="B16" s="18"/>
      <c r="C16" s="21"/>
      <c r="D16" s="22"/>
      <c r="E16" s="22"/>
      <c r="F16" s="13">
        <f>F17+F30</f>
        <v>11740000</v>
      </c>
    </row>
    <row r="17" spans="1:6" s="10" customFormat="1" ht="12.75" customHeight="1" hidden="1">
      <c r="A17" s="17">
        <v>801</v>
      </c>
      <c r="B17" s="18">
        <v>80132</v>
      </c>
      <c r="C17" s="21"/>
      <c r="D17" s="22"/>
      <c r="E17" s="22"/>
      <c r="F17" s="13">
        <f>F18</f>
        <v>11620000</v>
      </c>
    </row>
    <row r="18" spans="1:6" s="10" customFormat="1" ht="12.75" customHeight="1" hidden="1">
      <c r="A18" s="1">
        <v>801</v>
      </c>
      <c r="B18" s="2">
        <v>80132</v>
      </c>
      <c r="C18" s="1">
        <v>6050</v>
      </c>
      <c r="D18" s="5" t="s">
        <v>248</v>
      </c>
      <c r="E18" s="5" t="s">
        <v>202</v>
      </c>
      <c r="F18" s="8">
        <f>SUM(F19:F26)</f>
        <v>11620000</v>
      </c>
    </row>
    <row r="19" spans="1:6" ht="25.5" customHeight="1" hidden="1">
      <c r="A19" s="1">
        <v>801</v>
      </c>
      <c r="B19" s="2">
        <v>80132</v>
      </c>
      <c r="C19" s="1">
        <v>6050</v>
      </c>
      <c r="D19" s="123" t="s">
        <v>277</v>
      </c>
      <c r="E19" s="124" t="s">
        <v>278</v>
      </c>
      <c r="F19" s="8">
        <v>1690000</v>
      </c>
    </row>
    <row r="20" spans="1:6" ht="25.5" customHeight="1" hidden="1">
      <c r="A20" s="1">
        <v>801</v>
      </c>
      <c r="B20" s="2">
        <v>80132</v>
      </c>
      <c r="C20" s="1">
        <v>6050</v>
      </c>
      <c r="D20" s="123" t="s">
        <v>279</v>
      </c>
      <c r="E20" s="124" t="s">
        <v>274</v>
      </c>
      <c r="F20" s="8">
        <f>1950000-133000</f>
        <v>1817000</v>
      </c>
    </row>
    <row r="21" spans="1:6" ht="38.25" customHeight="1" hidden="1">
      <c r="A21" s="1">
        <v>801</v>
      </c>
      <c r="B21" s="2">
        <v>80132</v>
      </c>
      <c r="C21" s="1">
        <v>6050</v>
      </c>
      <c r="D21" s="123" t="s">
        <v>280</v>
      </c>
      <c r="E21" s="124" t="s">
        <v>281</v>
      </c>
      <c r="F21" s="8">
        <v>2000000</v>
      </c>
    </row>
    <row r="22" spans="1:6" ht="38.25" customHeight="1" hidden="1">
      <c r="A22" s="1">
        <v>801</v>
      </c>
      <c r="B22" s="2">
        <v>80132</v>
      </c>
      <c r="C22" s="1">
        <v>6050</v>
      </c>
      <c r="D22" s="123" t="s">
        <v>283</v>
      </c>
      <c r="E22" s="123" t="s">
        <v>228</v>
      </c>
      <c r="F22" s="8">
        <f>63000-63000</f>
        <v>0</v>
      </c>
    </row>
    <row r="23" spans="1:6" ht="25.5" customHeight="1" hidden="1">
      <c r="A23" s="1">
        <v>801</v>
      </c>
      <c r="B23" s="2">
        <v>80132</v>
      </c>
      <c r="C23" s="1">
        <v>6050</v>
      </c>
      <c r="D23" s="123" t="s">
        <v>284</v>
      </c>
      <c r="E23" s="123" t="s">
        <v>285</v>
      </c>
      <c r="F23" s="8">
        <f>1488000-15000</f>
        <v>1473000</v>
      </c>
    </row>
    <row r="24" spans="1:6" ht="38.25" customHeight="1" hidden="1">
      <c r="A24" s="1">
        <v>801</v>
      </c>
      <c r="B24" s="2">
        <v>80132</v>
      </c>
      <c r="C24" s="1">
        <v>6050</v>
      </c>
      <c r="D24" s="123" t="s">
        <v>286</v>
      </c>
      <c r="E24" s="123" t="s">
        <v>287</v>
      </c>
      <c r="F24" s="8">
        <v>1429000</v>
      </c>
    </row>
    <row r="25" spans="1:6" ht="25.5" customHeight="1" hidden="1">
      <c r="A25" s="1">
        <v>801</v>
      </c>
      <c r="B25" s="2">
        <v>80132</v>
      </c>
      <c r="C25" s="1">
        <v>6050</v>
      </c>
      <c r="D25" s="124" t="s">
        <v>288</v>
      </c>
      <c r="E25" s="123" t="s">
        <v>289</v>
      </c>
      <c r="F25" s="8">
        <v>1000000</v>
      </c>
    </row>
    <row r="26" spans="1:6" ht="25.5" customHeight="1" hidden="1">
      <c r="A26" s="1">
        <v>801</v>
      </c>
      <c r="B26" s="2">
        <v>80132</v>
      </c>
      <c r="C26" s="6">
        <v>6050</v>
      </c>
      <c r="D26" s="123" t="s">
        <v>272</v>
      </c>
      <c r="E26" s="123" t="s">
        <v>273</v>
      </c>
      <c r="F26" s="8">
        <f>2000000+211000</f>
        <v>2211000</v>
      </c>
    </row>
    <row r="27" spans="1:5" ht="12" customHeight="1" hidden="1">
      <c r="A27" s="6">
        <v>801</v>
      </c>
      <c r="B27" s="7">
        <v>80132</v>
      </c>
      <c r="C27" s="6">
        <v>6060</v>
      </c>
      <c r="E27" s="5"/>
    </row>
    <row r="28" spans="1:6" s="10" customFormat="1" ht="12.75" customHeight="1" hidden="1">
      <c r="A28" s="21">
        <v>801</v>
      </c>
      <c r="B28" s="20">
        <v>80143</v>
      </c>
      <c r="C28" s="21"/>
      <c r="D28" s="21"/>
      <c r="E28" s="21"/>
      <c r="F28" s="13">
        <f>F29</f>
        <v>0</v>
      </c>
    </row>
    <row r="29" spans="1:6" ht="12.75" customHeight="1" hidden="1">
      <c r="A29" s="14">
        <v>801</v>
      </c>
      <c r="B29" s="15">
        <v>80143</v>
      </c>
      <c r="C29" s="14">
        <v>6060</v>
      </c>
      <c r="D29" s="14"/>
      <c r="E29" s="9"/>
      <c r="F29" s="16"/>
    </row>
    <row r="30" spans="1:6" ht="12.75" customHeight="1" hidden="1">
      <c r="A30" s="21">
        <v>801</v>
      </c>
      <c r="B30" s="20">
        <v>80146</v>
      </c>
      <c r="C30" s="21"/>
      <c r="D30" s="21"/>
      <c r="E30" s="22"/>
      <c r="F30" s="13">
        <f>F31</f>
        <v>120000</v>
      </c>
    </row>
    <row r="31" spans="1:6" ht="63.75" customHeight="1" hidden="1">
      <c r="A31" s="14">
        <v>801</v>
      </c>
      <c r="B31" s="82" t="s">
        <v>338</v>
      </c>
      <c r="C31" s="57">
        <v>6060</v>
      </c>
      <c r="D31" s="9" t="s">
        <v>339</v>
      </c>
      <c r="E31" s="9" t="s">
        <v>137</v>
      </c>
      <c r="F31" s="16">
        <v>120000</v>
      </c>
    </row>
    <row r="32" spans="1:6" s="10" customFormat="1" ht="12.75" customHeight="1" hidden="1">
      <c r="A32" s="17">
        <v>803</v>
      </c>
      <c r="B32" s="18"/>
      <c r="C32" s="21"/>
      <c r="D32" s="21"/>
      <c r="E32" s="21"/>
      <c r="F32" s="13">
        <f>F33+F48</f>
        <v>12600000</v>
      </c>
    </row>
    <row r="33" spans="1:6" s="10" customFormat="1" ht="12.75" customHeight="1">
      <c r="A33" s="17">
        <v>803</v>
      </c>
      <c r="B33" s="18">
        <v>80306</v>
      </c>
      <c r="C33" s="17"/>
      <c r="D33" s="19"/>
      <c r="E33" s="19"/>
      <c r="F33" s="11">
        <v>12600000</v>
      </c>
    </row>
    <row r="34" spans="1:6" ht="16.5" customHeight="1">
      <c r="A34" s="1">
        <v>803</v>
      </c>
      <c r="B34" s="2">
        <v>80306</v>
      </c>
      <c r="C34" s="125">
        <v>6560</v>
      </c>
      <c r="D34" s="126" t="s">
        <v>205</v>
      </c>
      <c r="E34" s="126" t="s">
        <v>206</v>
      </c>
      <c r="F34" s="127">
        <v>500000</v>
      </c>
    </row>
    <row r="35" spans="1:6" ht="15" customHeight="1">
      <c r="A35" s="1">
        <v>803</v>
      </c>
      <c r="B35" s="2">
        <v>80306</v>
      </c>
      <c r="C35" s="125">
        <v>6220</v>
      </c>
      <c r="D35" s="128" t="s">
        <v>290</v>
      </c>
      <c r="E35" s="126" t="s">
        <v>292</v>
      </c>
      <c r="F35" s="127">
        <v>2400000</v>
      </c>
    </row>
    <row r="36" spans="1:6" ht="13.5" customHeight="1" hidden="1">
      <c r="A36" s="1">
        <v>803</v>
      </c>
      <c r="B36" s="2">
        <v>80306</v>
      </c>
      <c r="C36" s="129">
        <v>6220</v>
      </c>
      <c r="D36" s="128" t="s">
        <v>293</v>
      </c>
      <c r="E36" s="130" t="s">
        <v>220</v>
      </c>
      <c r="F36" s="127">
        <v>0</v>
      </c>
    </row>
    <row r="37" spans="1:6" ht="16.5" customHeight="1">
      <c r="A37" s="1">
        <v>803</v>
      </c>
      <c r="B37" s="2">
        <v>80306</v>
      </c>
      <c r="C37" s="125">
        <v>6220</v>
      </c>
      <c r="D37" s="126" t="s">
        <v>294</v>
      </c>
      <c r="E37" s="126" t="s">
        <v>295</v>
      </c>
      <c r="F37" s="127">
        <v>1300000</v>
      </c>
    </row>
    <row r="38" spans="1:6" ht="15.75" customHeight="1">
      <c r="A38" s="1">
        <v>803</v>
      </c>
      <c r="B38" s="2">
        <v>80306</v>
      </c>
      <c r="C38" s="125">
        <v>6560</v>
      </c>
      <c r="D38" s="126" t="s">
        <v>296</v>
      </c>
      <c r="E38" s="126" t="s">
        <v>297</v>
      </c>
      <c r="F38" s="127">
        <v>300000</v>
      </c>
    </row>
    <row r="39" spans="1:6" ht="14.25" customHeight="1">
      <c r="A39" s="1">
        <v>803</v>
      </c>
      <c r="B39" s="2">
        <v>80306</v>
      </c>
      <c r="C39" s="125">
        <v>6220</v>
      </c>
      <c r="D39" s="126" t="s">
        <v>130</v>
      </c>
      <c r="E39" s="126" t="s">
        <v>298</v>
      </c>
      <c r="F39" s="127">
        <v>500000</v>
      </c>
    </row>
    <row r="40" spans="1:6" ht="15" customHeight="1">
      <c r="A40" s="1">
        <v>803</v>
      </c>
      <c r="B40" s="2">
        <v>80306</v>
      </c>
      <c r="C40" s="125">
        <v>6220</v>
      </c>
      <c r="D40" s="126" t="s">
        <v>182</v>
      </c>
      <c r="E40" s="126" t="s">
        <v>299</v>
      </c>
      <c r="F40" s="127">
        <v>1300000</v>
      </c>
    </row>
    <row r="41" spans="1:6" ht="38.25" customHeight="1" hidden="1">
      <c r="A41" s="1">
        <v>803</v>
      </c>
      <c r="B41" s="2">
        <v>80306</v>
      </c>
      <c r="C41" s="125">
        <v>6220</v>
      </c>
      <c r="D41" s="126" t="s">
        <v>182</v>
      </c>
      <c r="E41" s="126" t="s">
        <v>300</v>
      </c>
      <c r="F41" s="127">
        <v>300000</v>
      </c>
    </row>
    <row r="42" spans="1:6" ht="15" customHeight="1">
      <c r="A42" s="1"/>
      <c r="B42" s="2">
        <v>80306</v>
      </c>
      <c r="C42" s="125">
        <v>6220</v>
      </c>
      <c r="D42" s="126" t="s">
        <v>199</v>
      </c>
      <c r="E42" s="126" t="s">
        <v>207</v>
      </c>
      <c r="F42" s="131">
        <v>1300000</v>
      </c>
    </row>
    <row r="43" spans="1:6" ht="15.75" customHeight="1">
      <c r="A43" s="1"/>
      <c r="B43" s="2">
        <v>80306</v>
      </c>
      <c r="C43" s="125">
        <v>6220</v>
      </c>
      <c r="D43" s="126" t="s">
        <v>301</v>
      </c>
      <c r="E43" s="126" t="s">
        <v>302</v>
      </c>
      <c r="F43" s="131">
        <v>2100000</v>
      </c>
    </row>
    <row r="44" spans="1:6" ht="15.75" customHeight="1">
      <c r="A44" s="1"/>
      <c r="B44" s="2">
        <v>80306</v>
      </c>
      <c r="C44" s="132">
        <v>6220</v>
      </c>
      <c r="D44" s="126" t="s">
        <v>303</v>
      </c>
      <c r="E44" s="126" t="s">
        <v>304</v>
      </c>
      <c r="F44" s="131">
        <v>1500000</v>
      </c>
    </row>
    <row r="45" spans="1:6" ht="38.25" customHeight="1" hidden="1">
      <c r="A45" s="1"/>
      <c r="B45" s="2">
        <v>80306</v>
      </c>
      <c r="C45" s="132">
        <v>6560</v>
      </c>
      <c r="D45" s="126" t="s">
        <v>303</v>
      </c>
      <c r="E45" s="126" t="s">
        <v>208</v>
      </c>
      <c r="F45" s="131">
        <v>800000</v>
      </c>
    </row>
    <row r="46" spans="1:6" ht="15" customHeight="1">
      <c r="A46" s="1"/>
      <c r="B46" s="2">
        <v>80306</v>
      </c>
      <c r="C46" s="132">
        <v>6560</v>
      </c>
      <c r="D46" s="126" t="s">
        <v>305</v>
      </c>
      <c r="E46" s="126" t="s">
        <v>108</v>
      </c>
      <c r="F46" s="131">
        <v>400000</v>
      </c>
    </row>
    <row r="47" spans="1:6" ht="15.75" customHeight="1">
      <c r="A47" s="1"/>
      <c r="B47" s="2">
        <v>80306</v>
      </c>
      <c r="C47" s="133">
        <v>6220</v>
      </c>
      <c r="D47" s="134" t="s">
        <v>293</v>
      </c>
      <c r="E47" s="134" t="s">
        <v>270</v>
      </c>
      <c r="F47" s="33">
        <v>1000000</v>
      </c>
    </row>
    <row r="48" spans="1:6" s="10" customFormat="1" ht="12.75" customHeight="1" hidden="1">
      <c r="A48" s="17">
        <v>803</v>
      </c>
      <c r="B48" s="18">
        <v>80309</v>
      </c>
      <c r="C48" s="17"/>
      <c r="D48" s="19"/>
      <c r="E48" s="19"/>
      <c r="F48" s="11">
        <f>F49</f>
        <v>0</v>
      </c>
    </row>
    <row r="49" spans="1:6" ht="12.75" customHeight="1" hidden="1">
      <c r="A49" s="1">
        <v>803</v>
      </c>
      <c r="B49" s="2">
        <v>80309</v>
      </c>
      <c r="C49" s="1">
        <v>6220</v>
      </c>
      <c r="D49" s="5"/>
      <c r="E49" s="5"/>
      <c r="F49" s="4"/>
    </row>
    <row r="50" spans="1:6" s="10" customFormat="1" ht="12.75" customHeight="1" hidden="1">
      <c r="A50" s="17">
        <v>854</v>
      </c>
      <c r="B50" s="18"/>
      <c r="C50" s="17"/>
      <c r="D50" s="19"/>
      <c r="E50" s="19"/>
      <c r="F50" s="11">
        <f>F51</f>
        <v>0</v>
      </c>
    </row>
    <row r="51" spans="1:6" s="10" customFormat="1" ht="12.75" customHeight="1" hidden="1">
      <c r="A51" s="17">
        <v>854</v>
      </c>
      <c r="B51" s="18">
        <v>85410</v>
      </c>
      <c r="C51" s="17"/>
      <c r="D51" s="19"/>
      <c r="E51" s="19"/>
      <c r="F51" s="11">
        <f>SUM(F52:F52)</f>
        <v>0</v>
      </c>
    </row>
    <row r="52" spans="1:6" ht="12.75" customHeight="1" hidden="1">
      <c r="A52" s="103">
        <v>854</v>
      </c>
      <c r="B52" s="135">
        <v>85410</v>
      </c>
      <c r="C52" s="103">
        <v>6060</v>
      </c>
      <c r="D52" s="23"/>
      <c r="E52" s="31"/>
      <c r="F52" s="27"/>
    </row>
    <row r="53" spans="1:6" s="10" customFormat="1" ht="12.75" customHeight="1" hidden="1">
      <c r="A53" s="17">
        <v>921</v>
      </c>
      <c r="B53" s="18"/>
      <c r="C53" s="17"/>
      <c r="D53" s="19"/>
      <c r="E53" s="19"/>
      <c r="F53" s="11">
        <f>F54+F58+F60+F66+F87+F97+F126+F130++F146+F153++F167+F182+F236+F238+F242</f>
        <v>126295000</v>
      </c>
    </row>
    <row r="54" spans="1:6" s="10" customFormat="1" ht="12.75" customHeight="1">
      <c r="A54" s="17">
        <v>921</v>
      </c>
      <c r="B54" s="18">
        <v>92101</v>
      </c>
      <c r="C54" s="17"/>
      <c r="D54" s="19"/>
      <c r="E54" s="19"/>
      <c r="F54" s="11">
        <f>F55+F57</f>
        <v>650000</v>
      </c>
    </row>
    <row r="55" spans="1:6" ht="15.75" customHeight="1">
      <c r="A55" s="1">
        <v>921</v>
      </c>
      <c r="B55" s="2">
        <v>92101</v>
      </c>
      <c r="C55" s="91">
        <v>6220</v>
      </c>
      <c r="D55" s="130" t="s">
        <v>306</v>
      </c>
      <c r="E55" s="130" t="s">
        <v>307</v>
      </c>
      <c r="F55" s="4">
        <v>150000</v>
      </c>
    </row>
    <row r="56" spans="1:6" ht="38.25" hidden="1">
      <c r="A56" s="1"/>
      <c r="B56" s="2">
        <v>92101</v>
      </c>
      <c r="C56" s="91">
        <v>6220</v>
      </c>
      <c r="D56" s="130" t="s">
        <v>306</v>
      </c>
      <c r="E56" s="130" t="s">
        <v>59</v>
      </c>
      <c r="F56" s="4"/>
    </row>
    <row r="57" spans="1:6" ht="16.5" customHeight="1">
      <c r="A57" s="1"/>
      <c r="B57" s="2">
        <v>92101</v>
      </c>
      <c r="C57" s="136">
        <v>6220</v>
      </c>
      <c r="D57" s="130" t="s">
        <v>138</v>
      </c>
      <c r="E57" s="130" t="s">
        <v>139</v>
      </c>
      <c r="F57" s="4">
        <v>500000</v>
      </c>
    </row>
    <row r="58" spans="1:6" s="10" customFormat="1" ht="12.75" customHeight="1" hidden="1">
      <c r="A58" s="17">
        <v>921</v>
      </c>
      <c r="B58" s="18">
        <v>92102</v>
      </c>
      <c r="C58" s="17"/>
      <c r="D58" s="19"/>
      <c r="E58" s="19"/>
      <c r="F58" s="12">
        <f>SUM(F59:F59)</f>
        <v>0</v>
      </c>
    </row>
    <row r="59" spans="1:6" ht="38.25" hidden="1">
      <c r="A59" s="103">
        <v>921</v>
      </c>
      <c r="B59" s="135">
        <v>92102</v>
      </c>
      <c r="C59" s="103">
        <v>6220</v>
      </c>
      <c r="D59" s="31" t="s">
        <v>61</v>
      </c>
      <c r="E59" s="137" t="s">
        <v>60</v>
      </c>
      <c r="F59" s="27"/>
    </row>
    <row r="60" spans="1:6" s="10" customFormat="1" ht="12.75" customHeight="1" hidden="1">
      <c r="A60" s="17">
        <v>921</v>
      </c>
      <c r="B60" s="18">
        <v>92105</v>
      </c>
      <c r="C60" s="17"/>
      <c r="D60" s="19"/>
      <c r="E60" s="19"/>
      <c r="F60" s="11">
        <f>F61</f>
        <v>0</v>
      </c>
    </row>
    <row r="61" spans="1:7" s="14" customFormat="1" ht="25.5" hidden="1">
      <c r="A61" s="1">
        <v>921</v>
      </c>
      <c r="B61" s="28">
        <v>92105</v>
      </c>
      <c r="C61" s="3">
        <v>6230</v>
      </c>
      <c r="D61" s="97" t="s">
        <v>680</v>
      </c>
      <c r="E61" s="97" t="s">
        <v>685</v>
      </c>
      <c r="F61" s="29"/>
      <c r="G61" s="6"/>
    </row>
    <row r="62" spans="1:7" s="14" customFormat="1" ht="25.5" hidden="1">
      <c r="A62" s="1"/>
      <c r="B62" s="28">
        <v>92105</v>
      </c>
      <c r="C62" s="3">
        <v>6230</v>
      </c>
      <c r="D62" s="97" t="s">
        <v>681</v>
      </c>
      <c r="E62" s="97" t="s">
        <v>686</v>
      </c>
      <c r="F62" s="29"/>
      <c r="G62" s="6"/>
    </row>
    <row r="63" spans="1:7" s="14" customFormat="1" ht="12.75" hidden="1">
      <c r="A63" s="1"/>
      <c r="B63" s="28">
        <v>92105</v>
      </c>
      <c r="C63" s="3">
        <v>6230</v>
      </c>
      <c r="D63" s="97" t="s">
        <v>682</v>
      </c>
      <c r="E63" s="97" t="s">
        <v>687</v>
      </c>
      <c r="F63" s="29"/>
      <c r="G63" s="6"/>
    </row>
    <row r="64" spans="1:7" s="14" customFormat="1" ht="25.5" hidden="1">
      <c r="A64" s="1"/>
      <c r="B64" s="28">
        <v>92105</v>
      </c>
      <c r="C64" s="3">
        <v>6230</v>
      </c>
      <c r="D64" s="97" t="s">
        <v>683</v>
      </c>
      <c r="E64" s="97" t="s">
        <v>688</v>
      </c>
      <c r="F64" s="29"/>
      <c r="G64" s="6"/>
    </row>
    <row r="65" spans="1:7" s="14" customFormat="1" ht="25.5" hidden="1">
      <c r="A65" s="1"/>
      <c r="B65" s="28">
        <v>92105</v>
      </c>
      <c r="C65" s="3">
        <v>6230</v>
      </c>
      <c r="D65" s="97" t="s">
        <v>684</v>
      </c>
      <c r="E65" s="97" t="s">
        <v>689</v>
      </c>
      <c r="F65" s="29"/>
      <c r="G65" s="6"/>
    </row>
    <row r="66" spans="1:6" s="10" customFormat="1" ht="13.5" customHeight="1">
      <c r="A66" s="17">
        <v>921</v>
      </c>
      <c r="B66" s="18">
        <v>92106</v>
      </c>
      <c r="C66" s="17"/>
      <c r="D66" s="19"/>
      <c r="E66" s="19"/>
      <c r="F66" s="11">
        <f>SUM(F67:F71)</f>
        <v>1465000</v>
      </c>
    </row>
    <row r="67" spans="1:6" ht="16.5" customHeight="1">
      <c r="A67" s="1">
        <v>921</v>
      </c>
      <c r="B67" s="2">
        <v>92106</v>
      </c>
      <c r="C67" s="91">
        <v>6220</v>
      </c>
      <c r="D67" s="138" t="s">
        <v>243</v>
      </c>
      <c r="E67" s="130" t="s">
        <v>109</v>
      </c>
      <c r="F67" s="33">
        <v>400000</v>
      </c>
    </row>
    <row r="68" spans="1:6" ht="38.25" hidden="1">
      <c r="A68" s="1">
        <v>921</v>
      </c>
      <c r="B68" s="2">
        <v>92106</v>
      </c>
      <c r="C68" s="92">
        <v>6560</v>
      </c>
      <c r="D68" s="139" t="s">
        <v>200</v>
      </c>
      <c r="E68" s="130" t="s">
        <v>308</v>
      </c>
      <c r="F68" s="33"/>
    </row>
    <row r="69" spans="1:6" ht="12.75" hidden="1">
      <c r="A69" s="1"/>
      <c r="B69" s="2">
        <v>92106</v>
      </c>
      <c r="C69" s="92">
        <v>6560</v>
      </c>
      <c r="D69" s="139" t="s">
        <v>200</v>
      </c>
      <c r="E69" s="130" t="s">
        <v>309</v>
      </c>
      <c r="F69" s="33"/>
    </row>
    <row r="70" spans="1:6" ht="12.75" hidden="1">
      <c r="A70" s="1"/>
      <c r="B70" s="2">
        <v>92106</v>
      </c>
      <c r="C70" s="92">
        <v>6560</v>
      </c>
      <c r="D70" s="139" t="s">
        <v>200</v>
      </c>
      <c r="E70" s="130" t="s">
        <v>310</v>
      </c>
      <c r="F70" s="33"/>
    </row>
    <row r="71" spans="1:6" ht="15.75" customHeight="1">
      <c r="A71" s="1"/>
      <c r="B71" s="2">
        <v>92106</v>
      </c>
      <c r="C71" s="92">
        <v>6560</v>
      </c>
      <c r="D71" s="139" t="s">
        <v>200</v>
      </c>
      <c r="E71" s="130" t="s">
        <v>107</v>
      </c>
      <c r="F71" s="33">
        <v>1065000</v>
      </c>
    </row>
    <row r="72" spans="1:6" ht="25.5" hidden="1">
      <c r="A72" s="1"/>
      <c r="B72" s="28">
        <v>92106</v>
      </c>
      <c r="C72" s="93">
        <v>6220</v>
      </c>
      <c r="D72" s="97" t="s">
        <v>509</v>
      </c>
      <c r="E72" s="97" t="s">
        <v>536</v>
      </c>
      <c r="F72" s="98"/>
    </row>
    <row r="73" spans="1:6" ht="25.5" hidden="1">
      <c r="A73" s="1"/>
      <c r="B73" s="28">
        <v>92106</v>
      </c>
      <c r="C73" s="93">
        <v>6220</v>
      </c>
      <c r="D73" s="97" t="s">
        <v>510</v>
      </c>
      <c r="E73" s="97" t="s">
        <v>537</v>
      </c>
      <c r="F73" s="98"/>
    </row>
    <row r="74" spans="1:6" ht="51" hidden="1">
      <c r="A74" s="1"/>
      <c r="B74" s="28">
        <v>92106</v>
      </c>
      <c r="C74" s="93">
        <v>6220</v>
      </c>
      <c r="D74" s="97" t="s">
        <v>523</v>
      </c>
      <c r="E74" s="97" t="s">
        <v>538</v>
      </c>
      <c r="F74" s="98"/>
    </row>
    <row r="75" spans="1:6" ht="25.5" hidden="1">
      <c r="A75" s="1"/>
      <c r="B75" s="28">
        <v>92106</v>
      </c>
      <c r="C75" s="93">
        <v>6220</v>
      </c>
      <c r="D75" s="97" t="s">
        <v>524</v>
      </c>
      <c r="E75" s="97" t="s">
        <v>539</v>
      </c>
      <c r="F75" s="98"/>
    </row>
    <row r="76" spans="1:6" ht="25.5" hidden="1">
      <c r="A76" s="1"/>
      <c r="B76" s="28">
        <v>92106</v>
      </c>
      <c r="C76" s="93">
        <v>6220</v>
      </c>
      <c r="D76" s="97" t="s">
        <v>525</v>
      </c>
      <c r="E76" s="97" t="s">
        <v>540</v>
      </c>
      <c r="F76" s="98"/>
    </row>
    <row r="77" spans="1:6" ht="25.5" hidden="1">
      <c r="A77" s="1"/>
      <c r="B77" s="28">
        <v>92106</v>
      </c>
      <c r="C77" s="93">
        <v>6220</v>
      </c>
      <c r="D77" s="97" t="s">
        <v>526</v>
      </c>
      <c r="E77" s="97" t="s">
        <v>541</v>
      </c>
      <c r="F77" s="98"/>
    </row>
    <row r="78" spans="1:6" ht="38.25" hidden="1">
      <c r="A78" s="1"/>
      <c r="B78" s="28">
        <v>92106</v>
      </c>
      <c r="C78" s="93">
        <v>6220</v>
      </c>
      <c r="D78" s="97" t="s">
        <v>527</v>
      </c>
      <c r="E78" s="97" t="s">
        <v>542</v>
      </c>
      <c r="F78" s="98"/>
    </row>
    <row r="79" spans="1:6" ht="12.75" hidden="1">
      <c r="A79" s="1"/>
      <c r="B79" s="28">
        <v>92106</v>
      </c>
      <c r="C79" s="93">
        <v>6220</v>
      </c>
      <c r="D79" s="97" t="s">
        <v>528</v>
      </c>
      <c r="E79" s="97" t="s">
        <v>543</v>
      </c>
      <c r="F79" s="98"/>
    </row>
    <row r="80" spans="1:6" ht="12.75" hidden="1">
      <c r="A80" s="1"/>
      <c r="B80" s="28">
        <v>92106</v>
      </c>
      <c r="C80" s="93">
        <v>6220</v>
      </c>
      <c r="D80" s="97" t="s">
        <v>529</v>
      </c>
      <c r="E80" s="97" t="s">
        <v>544</v>
      </c>
      <c r="F80" s="98"/>
    </row>
    <row r="81" spans="1:6" ht="25.5" hidden="1">
      <c r="A81" s="1"/>
      <c r="B81" s="28">
        <v>92106</v>
      </c>
      <c r="C81" s="93">
        <v>6220</v>
      </c>
      <c r="D81" s="97" t="s">
        <v>530</v>
      </c>
      <c r="E81" s="97" t="s">
        <v>545</v>
      </c>
      <c r="F81" s="98"/>
    </row>
    <row r="82" spans="1:6" ht="25.5" hidden="1">
      <c r="A82" s="1"/>
      <c r="B82" s="28">
        <v>92106</v>
      </c>
      <c r="C82" s="93">
        <v>6220</v>
      </c>
      <c r="D82" s="97" t="s">
        <v>531</v>
      </c>
      <c r="E82" s="97" t="s">
        <v>546</v>
      </c>
      <c r="F82" s="98"/>
    </row>
    <row r="83" spans="1:6" ht="25.5" hidden="1">
      <c r="A83" s="1"/>
      <c r="B83" s="28">
        <v>92106</v>
      </c>
      <c r="C83" s="93">
        <v>6220</v>
      </c>
      <c r="D83" s="97" t="s">
        <v>532</v>
      </c>
      <c r="E83" s="97" t="s">
        <v>547</v>
      </c>
      <c r="F83" s="98"/>
    </row>
    <row r="84" spans="1:6" ht="25.5" hidden="1">
      <c r="A84" s="1"/>
      <c r="B84" s="28">
        <v>92106</v>
      </c>
      <c r="C84" s="93">
        <v>6220</v>
      </c>
      <c r="D84" s="97" t="s">
        <v>533</v>
      </c>
      <c r="E84" s="97" t="s">
        <v>548</v>
      </c>
      <c r="F84" s="98"/>
    </row>
    <row r="85" spans="1:6" ht="76.5" hidden="1">
      <c r="A85" s="1"/>
      <c r="B85" s="28">
        <v>92106</v>
      </c>
      <c r="C85" s="93">
        <v>6220</v>
      </c>
      <c r="D85" s="97" t="s">
        <v>534</v>
      </c>
      <c r="E85" s="97" t="s">
        <v>549</v>
      </c>
      <c r="F85" s="98"/>
    </row>
    <row r="86" spans="1:6" ht="25.5" hidden="1">
      <c r="A86" s="1"/>
      <c r="B86" s="28">
        <v>92106</v>
      </c>
      <c r="C86" s="93">
        <v>6220</v>
      </c>
      <c r="D86" s="97" t="s">
        <v>535</v>
      </c>
      <c r="E86" s="97" t="s">
        <v>550</v>
      </c>
      <c r="F86" s="98"/>
    </row>
    <row r="87" spans="1:6" s="10" customFormat="1" ht="12.75" hidden="1">
      <c r="A87" s="17">
        <v>921</v>
      </c>
      <c r="B87" s="18">
        <v>92108</v>
      </c>
      <c r="C87" s="17"/>
      <c r="D87" s="19"/>
      <c r="E87" s="19"/>
      <c r="F87" s="11">
        <f>SUM(F88:F88)</f>
        <v>0</v>
      </c>
    </row>
    <row r="88" spans="1:6" ht="25.5" hidden="1">
      <c r="A88" s="1">
        <v>921</v>
      </c>
      <c r="B88" s="28">
        <v>92108</v>
      </c>
      <c r="C88" s="3">
        <v>6220</v>
      </c>
      <c r="D88" s="97" t="s">
        <v>551</v>
      </c>
      <c r="E88" s="97" t="s">
        <v>560</v>
      </c>
      <c r="F88" s="94"/>
    </row>
    <row r="89" spans="1:6" ht="25.5" hidden="1">
      <c r="A89" s="1"/>
      <c r="B89" s="28">
        <v>92108</v>
      </c>
      <c r="C89" s="3">
        <v>6220</v>
      </c>
      <c r="D89" s="97" t="s">
        <v>552</v>
      </c>
      <c r="E89" s="97" t="s">
        <v>561</v>
      </c>
      <c r="F89" s="94"/>
    </row>
    <row r="90" spans="1:6" ht="25.5" hidden="1">
      <c r="A90" s="1"/>
      <c r="B90" s="28">
        <v>92108</v>
      </c>
      <c r="C90" s="3">
        <v>6220</v>
      </c>
      <c r="D90" s="97" t="s">
        <v>553</v>
      </c>
      <c r="E90" s="97" t="s">
        <v>562</v>
      </c>
      <c r="F90" s="94"/>
    </row>
    <row r="91" spans="1:6" ht="38.25" hidden="1">
      <c r="A91" s="1"/>
      <c r="B91" s="28">
        <v>92108</v>
      </c>
      <c r="C91" s="3">
        <v>6220</v>
      </c>
      <c r="D91" s="97" t="s">
        <v>554</v>
      </c>
      <c r="E91" s="97" t="s">
        <v>563</v>
      </c>
      <c r="F91" s="94"/>
    </row>
    <row r="92" spans="1:6" ht="12.75" hidden="1">
      <c r="A92" s="1"/>
      <c r="B92" s="28">
        <v>92108</v>
      </c>
      <c r="C92" s="3">
        <v>6220</v>
      </c>
      <c r="D92" s="97" t="s">
        <v>555</v>
      </c>
      <c r="E92" s="97" t="s">
        <v>564</v>
      </c>
      <c r="F92" s="94"/>
    </row>
    <row r="93" spans="1:6" ht="25.5" hidden="1">
      <c r="A93" s="1"/>
      <c r="B93" s="28">
        <v>92108</v>
      </c>
      <c r="C93" s="3">
        <v>6220</v>
      </c>
      <c r="D93" s="97" t="s">
        <v>556</v>
      </c>
      <c r="E93" s="97" t="s">
        <v>565</v>
      </c>
      <c r="F93" s="94"/>
    </row>
    <row r="94" spans="1:6" ht="12.75" hidden="1">
      <c r="A94" s="1"/>
      <c r="B94" s="28">
        <v>92108</v>
      </c>
      <c r="C94" s="3">
        <v>6220</v>
      </c>
      <c r="D94" s="97" t="s">
        <v>557</v>
      </c>
      <c r="E94" s="97" t="s">
        <v>566</v>
      </c>
      <c r="F94" s="94"/>
    </row>
    <row r="95" spans="1:6" ht="25.5" hidden="1">
      <c r="A95" s="1"/>
      <c r="B95" s="28">
        <v>92108</v>
      </c>
      <c r="C95" s="3">
        <v>6220</v>
      </c>
      <c r="D95" s="97" t="s">
        <v>558</v>
      </c>
      <c r="E95" s="97" t="s">
        <v>567</v>
      </c>
      <c r="F95" s="94"/>
    </row>
    <row r="96" spans="1:6" ht="25.5" hidden="1">
      <c r="A96" s="1"/>
      <c r="B96" s="28">
        <v>92108</v>
      </c>
      <c r="C96" s="3">
        <v>6220</v>
      </c>
      <c r="D96" s="97" t="s">
        <v>559</v>
      </c>
      <c r="E96" s="97" t="s">
        <v>568</v>
      </c>
      <c r="F96" s="94"/>
    </row>
    <row r="97" spans="1:6" s="10" customFormat="1" ht="12.75" hidden="1">
      <c r="A97" s="17">
        <v>921</v>
      </c>
      <c r="B97" s="18">
        <v>92109</v>
      </c>
      <c r="C97" s="17"/>
      <c r="D97" s="19"/>
      <c r="E97" s="19"/>
      <c r="F97" s="11">
        <v>0</v>
      </c>
    </row>
    <row r="98" spans="1:6" ht="25.5" hidden="1">
      <c r="A98" s="1"/>
      <c r="B98" s="99" t="s">
        <v>106</v>
      </c>
      <c r="C98" s="99" t="s">
        <v>595</v>
      </c>
      <c r="D98" s="97" t="s">
        <v>569</v>
      </c>
      <c r="E98" s="97" t="s">
        <v>596</v>
      </c>
      <c r="F98" s="29"/>
    </row>
    <row r="99" spans="1:6" ht="25.5" hidden="1">
      <c r="A99" s="1"/>
      <c r="B99" s="99" t="s">
        <v>106</v>
      </c>
      <c r="C99" s="99" t="s">
        <v>595</v>
      </c>
      <c r="D99" s="97" t="s">
        <v>570</v>
      </c>
      <c r="E99" s="97" t="s">
        <v>597</v>
      </c>
      <c r="F99" s="29"/>
    </row>
    <row r="100" spans="1:6" ht="51" hidden="1">
      <c r="A100" s="1"/>
      <c r="B100" s="99" t="s">
        <v>106</v>
      </c>
      <c r="C100" s="99" t="s">
        <v>595</v>
      </c>
      <c r="D100" s="97" t="s">
        <v>571</v>
      </c>
      <c r="E100" s="97" t="s">
        <v>622</v>
      </c>
      <c r="F100" s="29"/>
    </row>
    <row r="101" spans="1:6" ht="25.5" hidden="1">
      <c r="A101" s="1"/>
      <c r="B101" s="99" t="s">
        <v>106</v>
      </c>
      <c r="C101" s="99" t="s">
        <v>595</v>
      </c>
      <c r="D101" s="97" t="s">
        <v>572</v>
      </c>
      <c r="E101" s="97" t="s">
        <v>598</v>
      </c>
      <c r="F101" s="29"/>
    </row>
    <row r="102" spans="1:6" ht="12.75" hidden="1">
      <c r="A102" s="1"/>
      <c r="B102" s="99" t="s">
        <v>106</v>
      </c>
      <c r="C102" s="99" t="s">
        <v>595</v>
      </c>
      <c r="D102" s="97" t="s">
        <v>573</v>
      </c>
      <c r="E102" s="97" t="s">
        <v>599</v>
      </c>
      <c r="F102" s="29"/>
    </row>
    <row r="103" spans="1:6" ht="25.5" hidden="1">
      <c r="A103" s="1"/>
      <c r="B103" s="99" t="s">
        <v>106</v>
      </c>
      <c r="C103" s="99" t="s">
        <v>595</v>
      </c>
      <c r="D103" s="97" t="s">
        <v>573</v>
      </c>
      <c r="E103" s="97" t="s">
        <v>600</v>
      </c>
      <c r="F103" s="29"/>
    </row>
    <row r="104" spans="1:6" ht="25.5" hidden="1">
      <c r="A104" s="1"/>
      <c r="B104" s="99" t="s">
        <v>106</v>
      </c>
      <c r="C104" s="99" t="s">
        <v>595</v>
      </c>
      <c r="D104" s="97" t="s">
        <v>574</v>
      </c>
      <c r="E104" s="97" t="s">
        <v>601</v>
      </c>
      <c r="F104" s="29"/>
    </row>
    <row r="105" spans="1:6" ht="12.75" hidden="1">
      <c r="A105" s="1"/>
      <c r="B105" s="99" t="s">
        <v>106</v>
      </c>
      <c r="C105" s="99" t="s">
        <v>595</v>
      </c>
      <c r="D105" s="97" t="s">
        <v>575</v>
      </c>
      <c r="E105" s="97" t="s">
        <v>602</v>
      </c>
      <c r="F105" s="29"/>
    </row>
    <row r="106" spans="1:6" ht="38.25" hidden="1">
      <c r="A106" s="1"/>
      <c r="B106" s="99" t="s">
        <v>106</v>
      </c>
      <c r="C106" s="99" t="s">
        <v>595</v>
      </c>
      <c r="D106" s="97" t="s">
        <v>576</v>
      </c>
      <c r="E106" s="97" t="s">
        <v>603</v>
      </c>
      <c r="F106" s="29"/>
    </row>
    <row r="107" spans="1:6" ht="25.5" hidden="1">
      <c r="A107" s="1"/>
      <c r="B107" s="99" t="s">
        <v>106</v>
      </c>
      <c r="C107" s="99" t="s">
        <v>595</v>
      </c>
      <c r="D107" s="97" t="s">
        <v>577</v>
      </c>
      <c r="E107" s="97" t="s">
        <v>604</v>
      </c>
      <c r="F107" s="29"/>
    </row>
    <row r="108" spans="1:6" ht="38.25" hidden="1">
      <c r="A108" s="1"/>
      <c r="B108" s="99" t="s">
        <v>106</v>
      </c>
      <c r="C108" s="99" t="s">
        <v>595</v>
      </c>
      <c r="D108" s="97" t="s">
        <v>578</v>
      </c>
      <c r="E108" s="97" t="s">
        <v>605</v>
      </c>
      <c r="F108" s="29"/>
    </row>
    <row r="109" spans="1:6" ht="25.5" hidden="1">
      <c r="A109" s="1"/>
      <c r="B109" s="99" t="s">
        <v>106</v>
      </c>
      <c r="C109" s="99" t="s">
        <v>595</v>
      </c>
      <c r="D109" s="97" t="s">
        <v>579</v>
      </c>
      <c r="E109" s="97" t="s">
        <v>606</v>
      </c>
      <c r="F109" s="29"/>
    </row>
    <row r="110" spans="1:6" ht="25.5" hidden="1">
      <c r="A110" s="1"/>
      <c r="B110" s="99" t="s">
        <v>106</v>
      </c>
      <c r="C110" s="99" t="s">
        <v>595</v>
      </c>
      <c r="D110" s="97" t="s">
        <v>580</v>
      </c>
      <c r="E110" s="97" t="s">
        <v>607</v>
      </c>
      <c r="F110" s="29"/>
    </row>
    <row r="111" spans="1:6" ht="25.5" hidden="1">
      <c r="A111" s="1"/>
      <c r="B111" s="99" t="s">
        <v>106</v>
      </c>
      <c r="C111" s="99" t="s">
        <v>595</v>
      </c>
      <c r="D111" s="97" t="s">
        <v>581</v>
      </c>
      <c r="E111" s="97" t="s">
        <v>608</v>
      </c>
      <c r="F111" s="29"/>
    </row>
    <row r="112" spans="1:6" ht="25.5" hidden="1">
      <c r="A112" s="1"/>
      <c r="B112" s="99" t="s">
        <v>106</v>
      </c>
      <c r="C112" s="99" t="s">
        <v>595</v>
      </c>
      <c r="D112" s="97" t="s">
        <v>582</v>
      </c>
      <c r="E112" s="97" t="s">
        <v>609</v>
      </c>
      <c r="F112" s="29"/>
    </row>
    <row r="113" spans="1:6" ht="38.25" hidden="1">
      <c r="A113" s="1"/>
      <c r="B113" s="99" t="s">
        <v>106</v>
      </c>
      <c r="C113" s="99" t="s">
        <v>595</v>
      </c>
      <c r="D113" s="97" t="s">
        <v>583</v>
      </c>
      <c r="E113" s="97" t="s">
        <v>610</v>
      </c>
      <c r="F113" s="29"/>
    </row>
    <row r="114" spans="1:6" ht="25.5" hidden="1">
      <c r="A114" s="1"/>
      <c r="B114" s="99" t="s">
        <v>106</v>
      </c>
      <c r="C114" s="99" t="s">
        <v>595</v>
      </c>
      <c r="D114" s="97" t="s">
        <v>584</v>
      </c>
      <c r="E114" s="97" t="s">
        <v>611</v>
      </c>
      <c r="F114" s="29"/>
    </row>
    <row r="115" spans="1:6" ht="12.75" hidden="1">
      <c r="A115" s="1"/>
      <c r="B115" s="99" t="s">
        <v>106</v>
      </c>
      <c r="C115" s="99" t="s">
        <v>595</v>
      </c>
      <c r="D115" s="97" t="s">
        <v>585</v>
      </c>
      <c r="E115" s="97" t="s">
        <v>612</v>
      </c>
      <c r="F115" s="29"/>
    </row>
    <row r="116" spans="1:6" ht="25.5" hidden="1">
      <c r="A116" s="1"/>
      <c r="B116" s="99" t="s">
        <v>106</v>
      </c>
      <c r="C116" s="99" t="s">
        <v>595</v>
      </c>
      <c r="D116" s="97" t="s">
        <v>586</v>
      </c>
      <c r="E116" s="97" t="s">
        <v>613</v>
      </c>
      <c r="F116" s="29"/>
    </row>
    <row r="117" spans="1:6" ht="25.5" hidden="1">
      <c r="A117" s="1"/>
      <c r="B117" s="99" t="s">
        <v>106</v>
      </c>
      <c r="C117" s="99" t="s">
        <v>595</v>
      </c>
      <c r="D117" s="97" t="s">
        <v>587</v>
      </c>
      <c r="E117" s="97" t="s">
        <v>614</v>
      </c>
      <c r="F117" s="29"/>
    </row>
    <row r="118" spans="1:6" ht="25.5" hidden="1">
      <c r="A118" s="1"/>
      <c r="B118" s="99" t="s">
        <v>106</v>
      </c>
      <c r="C118" s="99" t="s">
        <v>595</v>
      </c>
      <c r="D118" s="97" t="s">
        <v>588</v>
      </c>
      <c r="E118" s="97" t="s">
        <v>615</v>
      </c>
      <c r="F118" s="29"/>
    </row>
    <row r="119" spans="1:6" ht="25.5" hidden="1">
      <c r="A119" s="1"/>
      <c r="B119" s="99" t="s">
        <v>106</v>
      </c>
      <c r="C119" s="99" t="s">
        <v>595</v>
      </c>
      <c r="D119" s="97" t="s">
        <v>589</v>
      </c>
      <c r="E119" s="97" t="s">
        <v>616</v>
      </c>
      <c r="F119" s="29"/>
    </row>
    <row r="120" spans="1:6" ht="38.25" hidden="1">
      <c r="A120" s="1"/>
      <c r="B120" s="99" t="s">
        <v>106</v>
      </c>
      <c r="C120" s="99" t="s">
        <v>595</v>
      </c>
      <c r="D120" s="97" t="s">
        <v>590</v>
      </c>
      <c r="E120" s="97" t="s">
        <v>617</v>
      </c>
      <c r="F120" s="29"/>
    </row>
    <row r="121" spans="1:6" ht="25.5" hidden="1">
      <c r="A121" s="1"/>
      <c r="B121" s="99" t="s">
        <v>106</v>
      </c>
      <c r="C121" s="99" t="s">
        <v>595</v>
      </c>
      <c r="D121" s="97" t="s">
        <v>591</v>
      </c>
      <c r="E121" s="97" t="s">
        <v>618</v>
      </c>
      <c r="F121" s="29"/>
    </row>
    <row r="122" spans="1:6" ht="12.75" hidden="1">
      <c r="A122" s="1"/>
      <c r="B122" s="99" t="s">
        <v>106</v>
      </c>
      <c r="C122" s="99" t="s">
        <v>595</v>
      </c>
      <c r="D122" s="97" t="s">
        <v>592</v>
      </c>
      <c r="E122" s="97" t="s">
        <v>619</v>
      </c>
      <c r="F122" s="29"/>
    </row>
    <row r="123" spans="1:6" ht="12.75" hidden="1">
      <c r="A123" s="1"/>
      <c r="B123" s="99" t="s">
        <v>106</v>
      </c>
      <c r="C123" s="99" t="s">
        <v>595</v>
      </c>
      <c r="D123" s="97" t="s">
        <v>593</v>
      </c>
      <c r="E123" s="97" t="s">
        <v>620</v>
      </c>
      <c r="F123" s="29"/>
    </row>
    <row r="124" spans="1:6" ht="25.5" hidden="1">
      <c r="A124" s="1"/>
      <c r="B124" s="99" t="s">
        <v>106</v>
      </c>
      <c r="C124" s="99" t="s">
        <v>595</v>
      </c>
      <c r="D124" s="97" t="s">
        <v>594</v>
      </c>
      <c r="E124" s="97" t="s">
        <v>621</v>
      </c>
      <c r="F124" s="29"/>
    </row>
    <row r="125" spans="1:6" ht="27.75" customHeight="1" hidden="1">
      <c r="A125" s="1"/>
      <c r="B125" s="99" t="s">
        <v>106</v>
      </c>
      <c r="C125" s="99" t="s">
        <v>595</v>
      </c>
      <c r="D125" s="97" t="s">
        <v>626</v>
      </c>
      <c r="E125" s="97" t="s">
        <v>627</v>
      </c>
      <c r="F125" s="29"/>
    </row>
    <row r="126" spans="1:6" s="10" customFormat="1" ht="12.75">
      <c r="A126" s="17">
        <v>921</v>
      </c>
      <c r="B126" s="18">
        <v>92110</v>
      </c>
      <c r="C126" s="17"/>
      <c r="D126" s="19"/>
      <c r="E126" s="19"/>
      <c r="F126" s="11">
        <f>F127+F128</f>
        <v>1600000</v>
      </c>
    </row>
    <row r="127" spans="1:6" s="10" customFormat="1" ht="25.5" hidden="1">
      <c r="A127" s="24">
        <v>921</v>
      </c>
      <c r="B127" s="25">
        <v>92110</v>
      </c>
      <c r="C127" s="140">
        <v>6560</v>
      </c>
      <c r="D127" s="137" t="s">
        <v>247</v>
      </c>
      <c r="E127" s="137" t="s">
        <v>251</v>
      </c>
      <c r="F127" s="26"/>
    </row>
    <row r="128" spans="1:6" s="10" customFormat="1" ht="17.25" customHeight="1">
      <c r="A128" s="24">
        <v>921</v>
      </c>
      <c r="B128" s="25">
        <v>92110</v>
      </c>
      <c r="C128" s="24">
        <v>6220</v>
      </c>
      <c r="D128" s="137" t="s">
        <v>247</v>
      </c>
      <c r="E128" s="137" t="s">
        <v>251</v>
      </c>
      <c r="F128" s="26">
        <v>1600000</v>
      </c>
    </row>
    <row r="129" spans="1:6" s="10" customFormat="1" ht="25.5" hidden="1">
      <c r="A129" s="24"/>
      <c r="B129" s="28">
        <v>92110</v>
      </c>
      <c r="C129" s="3">
        <v>6220</v>
      </c>
      <c r="D129" s="97" t="s">
        <v>623</v>
      </c>
      <c r="E129" s="97" t="s">
        <v>624</v>
      </c>
      <c r="F129" s="29"/>
    </row>
    <row r="130" spans="1:6" s="10" customFormat="1" ht="15.75" customHeight="1">
      <c r="A130" s="17">
        <v>921</v>
      </c>
      <c r="B130" s="18">
        <v>92113</v>
      </c>
      <c r="C130" s="17"/>
      <c r="D130" s="19"/>
      <c r="E130" s="19"/>
      <c r="F130" s="11">
        <f>SUM(F131:F140)</f>
        <v>11210000</v>
      </c>
    </row>
    <row r="131" spans="1:6" s="14" customFormat="1" ht="16.5" customHeight="1">
      <c r="A131" s="103">
        <v>921</v>
      </c>
      <c r="B131" s="135">
        <v>92113</v>
      </c>
      <c r="C131" s="140">
        <v>6220</v>
      </c>
      <c r="D131" s="141" t="s">
        <v>222</v>
      </c>
      <c r="E131" s="141" t="s">
        <v>335</v>
      </c>
      <c r="F131" s="142">
        <v>2000000</v>
      </c>
    </row>
    <row r="132" spans="1:6" s="14" customFormat="1" ht="16.5" customHeight="1" hidden="1">
      <c r="A132" s="103">
        <v>921</v>
      </c>
      <c r="B132" s="135">
        <v>92113</v>
      </c>
      <c r="C132" s="140">
        <v>6560</v>
      </c>
      <c r="D132" s="141" t="s">
        <v>192</v>
      </c>
      <c r="E132" s="141" t="s">
        <v>311</v>
      </c>
      <c r="F132" s="142"/>
    </row>
    <row r="133" spans="1:6" s="14" customFormat="1" ht="15.75" customHeight="1">
      <c r="A133" s="103">
        <v>921</v>
      </c>
      <c r="B133" s="135">
        <v>92113</v>
      </c>
      <c r="C133" s="140">
        <v>6560</v>
      </c>
      <c r="D133" s="141" t="s">
        <v>192</v>
      </c>
      <c r="E133" s="141" t="s">
        <v>312</v>
      </c>
      <c r="F133" s="142">
        <v>1200000</v>
      </c>
    </row>
    <row r="134" spans="1:6" ht="15.75" customHeight="1">
      <c r="A134" s="1">
        <v>921</v>
      </c>
      <c r="B134" s="2">
        <v>92113</v>
      </c>
      <c r="C134" s="91">
        <v>6560</v>
      </c>
      <c r="D134" s="123" t="s">
        <v>197</v>
      </c>
      <c r="E134" s="123" t="s">
        <v>118</v>
      </c>
      <c r="F134" s="33">
        <v>1210000</v>
      </c>
    </row>
    <row r="135" spans="1:6" ht="16.5" customHeight="1">
      <c r="A135" s="1">
        <v>921</v>
      </c>
      <c r="B135" s="2">
        <v>92113</v>
      </c>
      <c r="C135" s="91">
        <v>6220</v>
      </c>
      <c r="D135" s="123" t="s">
        <v>313</v>
      </c>
      <c r="E135" s="123" t="s">
        <v>314</v>
      </c>
      <c r="F135" s="33">
        <v>1800000</v>
      </c>
    </row>
    <row r="136" spans="1:6" ht="38.25" hidden="1">
      <c r="A136" s="1"/>
      <c r="B136" s="2">
        <v>92113</v>
      </c>
      <c r="C136" s="91">
        <v>6220</v>
      </c>
      <c r="D136" s="123" t="s">
        <v>313</v>
      </c>
      <c r="E136" s="123" t="s">
        <v>252</v>
      </c>
      <c r="F136" s="33"/>
    </row>
    <row r="137" spans="1:6" ht="51" hidden="1">
      <c r="A137" s="1"/>
      <c r="B137" s="2">
        <v>92113</v>
      </c>
      <c r="C137" s="91">
        <v>6540</v>
      </c>
      <c r="D137" s="123" t="s">
        <v>313</v>
      </c>
      <c r="E137" s="123" t="s">
        <v>253</v>
      </c>
      <c r="F137" s="33"/>
    </row>
    <row r="138" spans="1:6" ht="63.75" hidden="1">
      <c r="A138" s="1"/>
      <c r="B138" s="2">
        <v>92113</v>
      </c>
      <c r="C138" s="91">
        <v>6560</v>
      </c>
      <c r="D138" s="123" t="s">
        <v>706</v>
      </c>
      <c r="E138" s="123" t="s">
        <v>254</v>
      </c>
      <c r="F138" s="33">
        <v>0</v>
      </c>
    </row>
    <row r="139" spans="1:6" ht="38.25" hidden="1">
      <c r="A139" s="1"/>
      <c r="B139" s="2">
        <v>92113</v>
      </c>
      <c r="C139" s="91">
        <v>6220</v>
      </c>
      <c r="D139" s="123" t="s">
        <v>282</v>
      </c>
      <c r="E139" s="123" t="s">
        <v>255</v>
      </c>
      <c r="F139" s="33">
        <v>0</v>
      </c>
    </row>
    <row r="140" spans="1:6" ht="15.75" customHeight="1">
      <c r="A140" s="1"/>
      <c r="B140" s="143" t="s">
        <v>133</v>
      </c>
      <c r="C140" s="91">
        <v>6520</v>
      </c>
      <c r="D140" s="123" t="s">
        <v>250</v>
      </c>
      <c r="E140" s="123" t="s">
        <v>370</v>
      </c>
      <c r="F140" s="144">
        <v>5000000</v>
      </c>
    </row>
    <row r="141" spans="1:6" ht="25.5" hidden="1">
      <c r="A141" s="1"/>
      <c r="B141" s="99" t="s">
        <v>133</v>
      </c>
      <c r="C141" s="99" t="s">
        <v>595</v>
      </c>
      <c r="D141" s="97" t="s">
        <v>632</v>
      </c>
      <c r="E141" s="97" t="s">
        <v>625</v>
      </c>
      <c r="F141" s="95"/>
    </row>
    <row r="142" spans="1:6" ht="25.5" hidden="1">
      <c r="A142" s="1"/>
      <c r="B142" s="99" t="s">
        <v>133</v>
      </c>
      <c r="C142" s="99" t="s">
        <v>595</v>
      </c>
      <c r="D142" s="97" t="s">
        <v>633</v>
      </c>
      <c r="E142" s="97" t="s">
        <v>628</v>
      </c>
      <c r="F142" s="95"/>
    </row>
    <row r="143" spans="1:6" ht="25.5" hidden="1">
      <c r="A143" s="1"/>
      <c r="B143" s="99" t="s">
        <v>133</v>
      </c>
      <c r="C143" s="99" t="s">
        <v>595</v>
      </c>
      <c r="D143" s="97" t="s">
        <v>634</v>
      </c>
      <c r="E143" s="97" t="s">
        <v>629</v>
      </c>
      <c r="F143" s="95"/>
    </row>
    <row r="144" spans="1:6" ht="51" hidden="1">
      <c r="A144" s="1"/>
      <c r="B144" s="99" t="s">
        <v>133</v>
      </c>
      <c r="C144" s="99" t="s">
        <v>595</v>
      </c>
      <c r="D144" s="97" t="s">
        <v>635</v>
      </c>
      <c r="E144" s="97" t="s">
        <v>630</v>
      </c>
      <c r="F144" s="95"/>
    </row>
    <row r="145" spans="1:6" ht="25.5" hidden="1">
      <c r="A145" s="1"/>
      <c r="B145" s="99" t="s">
        <v>133</v>
      </c>
      <c r="C145" s="99" t="s">
        <v>595</v>
      </c>
      <c r="D145" s="97" t="s">
        <v>636</v>
      </c>
      <c r="E145" s="97" t="s">
        <v>631</v>
      </c>
      <c r="F145" s="95"/>
    </row>
    <row r="146" spans="1:6" s="10" customFormat="1" ht="12.75">
      <c r="A146" s="17">
        <v>921</v>
      </c>
      <c r="B146" s="18">
        <v>92114</v>
      </c>
      <c r="C146" s="17"/>
      <c r="D146" s="19"/>
      <c r="E146" s="32"/>
      <c r="F146" s="11">
        <f>SUM(F147:F151)</f>
        <v>13300000</v>
      </c>
    </row>
    <row r="147" spans="1:6" ht="12.75">
      <c r="A147" s="1">
        <v>921</v>
      </c>
      <c r="B147" s="2">
        <v>92114</v>
      </c>
      <c r="C147" s="91">
        <v>6560</v>
      </c>
      <c r="D147" s="123" t="s">
        <v>198</v>
      </c>
      <c r="E147" s="5" t="s">
        <v>244</v>
      </c>
      <c r="F147" s="33">
        <v>3300000</v>
      </c>
    </row>
    <row r="148" spans="1:6" ht="38.25" hidden="1">
      <c r="A148" s="24"/>
      <c r="B148" s="25">
        <v>92114</v>
      </c>
      <c r="C148" s="140">
        <v>6220</v>
      </c>
      <c r="D148" s="141" t="s">
        <v>198</v>
      </c>
      <c r="E148" s="3" t="s">
        <v>315</v>
      </c>
      <c r="F148" s="33"/>
    </row>
    <row r="149" spans="1:6" ht="38.25" hidden="1">
      <c r="A149" s="24"/>
      <c r="B149" s="25">
        <v>92114</v>
      </c>
      <c r="C149" s="140">
        <v>6220</v>
      </c>
      <c r="D149" s="141" t="s">
        <v>707</v>
      </c>
      <c r="E149" s="3" t="s">
        <v>256</v>
      </c>
      <c r="F149" s="33">
        <v>0</v>
      </c>
    </row>
    <row r="150" spans="1:6" ht="16.5" customHeight="1">
      <c r="A150" s="1">
        <v>921</v>
      </c>
      <c r="B150" s="143" t="s">
        <v>135</v>
      </c>
      <c r="C150" s="91">
        <v>6520</v>
      </c>
      <c r="D150" s="123" t="s">
        <v>250</v>
      </c>
      <c r="E150" s="123" t="s">
        <v>370</v>
      </c>
      <c r="F150" s="76">
        <v>10000000</v>
      </c>
    </row>
    <row r="151" spans="1:6" ht="25.5" hidden="1">
      <c r="A151" s="1">
        <v>921</v>
      </c>
      <c r="B151" s="28">
        <v>92114</v>
      </c>
      <c r="C151" s="3">
        <v>6220</v>
      </c>
      <c r="D151" s="97" t="s">
        <v>637</v>
      </c>
      <c r="E151" s="97" t="s">
        <v>639</v>
      </c>
      <c r="F151" s="94"/>
    </row>
    <row r="152" spans="1:6" ht="25.5" hidden="1">
      <c r="A152" s="1"/>
      <c r="B152" s="28">
        <v>92114</v>
      </c>
      <c r="C152" s="3">
        <v>6220</v>
      </c>
      <c r="D152" s="97" t="s">
        <v>638</v>
      </c>
      <c r="E152" s="97" t="s">
        <v>640</v>
      </c>
      <c r="F152" s="94"/>
    </row>
    <row r="153" spans="1:6" s="10" customFormat="1" ht="12.75">
      <c r="A153" s="17">
        <v>921</v>
      </c>
      <c r="B153" s="18">
        <v>92116</v>
      </c>
      <c r="C153" s="17"/>
      <c r="D153" s="19"/>
      <c r="E153" s="19"/>
      <c r="F153" s="11">
        <f>SUM(F154:F158)</f>
        <v>13200000</v>
      </c>
    </row>
    <row r="154" spans="1:6" ht="14.25" customHeight="1">
      <c r="A154" s="1">
        <v>921</v>
      </c>
      <c r="B154" s="2">
        <v>92116</v>
      </c>
      <c r="C154" s="92">
        <v>6220</v>
      </c>
      <c r="D154" s="123" t="s">
        <v>221</v>
      </c>
      <c r="E154" s="123" t="s">
        <v>316</v>
      </c>
      <c r="F154" s="4">
        <v>3200000</v>
      </c>
    </row>
    <row r="155" spans="1:6" ht="25.5" hidden="1">
      <c r="A155" s="1">
        <v>921</v>
      </c>
      <c r="B155" s="2">
        <v>92116</v>
      </c>
      <c r="C155" s="136">
        <v>6220</v>
      </c>
      <c r="D155" s="123" t="s">
        <v>221</v>
      </c>
      <c r="E155" s="145" t="s">
        <v>140</v>
      </c>
      <c r="F155" s="4"/>
    </row>
    <row r="156" spans="1:6" ht="12.75" hidden="1">
      <c r="A156" s="1"/>
      <c r="B156" s="2">
        <v>92116</v>
      </c>
      <c r="C156" s="136">
        <v>6220</v>
      </c>
      <c r="D156" s="123" t="s">
        <v>221</v>
      </c>
      <c r="E156" s="145" t="s">
        <v>257</v>
      </c>
      <c r="F156" s="4"/>
    </row>
    <row r="157" spans="1:6" ht="15.75" customHeight="1">
      <c r="A157" s="1"/>
      <c r="B157" s="143" t="s">
        <v>136</v>
      </c>
      <c r="C157" s="91">
        <v>6420</v>
      </c>
      <c r="D157" s="123" t="s">
        <v>250</v>
      </c>
      <c r="E157" s="51" t="s">
        <v>368</v>
      </c>
      <c r="F157" s="4">
        <v>5000000</v>
      </c>
    </row>
    <row r="158" spans="1:6" ht="15.75" customHeight="1">
      <c r="A158" s="1"/>
      <c r="B158" s="143" t="s">
        <v>136</v>
      </c>
      <c r="C158" s="91">
        <v>6520</v>
      </c>
      <c r="D158" s="123" t="s">
        <v>250</v>
      </c>
      <c r="E158" s="123" t="s">
        <v>369</v>
      </c>
      <c r="F158" s="4">
        <v>5000000</v>
      </c>
    </row>
    <row r="159" spans="1:6" ht="25.5" hidden="1">
      <c r="A159" s="1"/>
      <c r="B159" s="99" t="s">
        <v>136</v>
      </c>
      <c r="C159" s="99" t="s">
        <v>595</v>
      </c>
      <c r="D159" s="97" t="s">
        <v>641</v>
      </c>
      <c r="E159" s="97" t="s">
        <v>649</v>
      </c>
      <c r="F159" s="29"/>
    </row>
    <row r="160" spans="1:6" ht="25.5" hidden="1">
      <c r="A160" s="1"/>
      <c r="B160" s="99" t="s">
        <v>136</v>
      </c>
      <c r="C160" s="99" t="s">
        <v>595</v>
      </c>
      <c r="D160" s="97" t="s">
        <v>642</v>
      </c>
      <c r="E160" s="97" t="s">
        <v>650</v>
      </c>
      <c r="F160" s="29"/>
    </row>
    <row r="161" spans="1:6" ht="38.25" hidden="1">
      <c r="A161" s="1"/>
      <c r="B161" s="99" t="s">
        <v>136</v>
      </c>
      <c r="C161" s="99" t="s">
        <v>595</v>
      </c>
      <c r="D161" s="97" t="s">
        <v>643</v>
      </c>
      <c r="E161" s="97" t="s">
        <v>651</v>
      </c>
      <c r="F161" s="29"/>
    </row>
    <row r="162" spans="1:6" ht="38.25" hidden="1">
      <c r="A162" s="1"/>
      <c r="B162" s="99" t="s">
        <v>136</v>
      </c>
      <c r="C162" s="99" t="s">
        <v>595</v>
      </c>
      <c r="D162" s="97" t="s">
        <v>644</v>
      </c>
      <c r="E162" s="97" t="s">
        <v>652</v>
      </c>
      <c r="F162" s="29"/>
    </row>
    <row r="163" spans="1:6" ht="38.25" hidden="1">
      <c r="A163" s="1"/>
      <c r="B163" s="99" t="s">
        <v>136</v>
      </c>
      <c r="C163" s="99" t="s">
        <v>595</v>
      </c>
      <c r="D163" s="97" t="s">
        <v>645</v>
      </c>
      <c r="E163" s="97" t="s">
        <v>653</v>
      </c>
      <c r="F163" s="29"/>
    </row>
    <row r="164" spans="1:6" ht="38.25" hidden="1">
      <c r="A164" s="1"/>
      <c r="B164" s="99" t="s">
        <v>136</v>
      </c>
      <c r="C164" s="99" t="s">
        <v>595</v>
      </c>
      <c r="D164" s="97" t="s">
        <v>646</v>
      </c>
      <c r="E164" s="97" t="s">
        <v>654</v>
      </c>
      <c r="F164" s="29"/>
    </row>
    <row r="165" spans="1:6" ht="38.25" hidden="1">
      <c r="A165" s="1"/>
      <c r="B165" s="99" t="s">
        <v>136</v>
      </c>
      <c r="C165" s="99" t="s">
        <v>595</v>
      </c>
      <c r="D165" s="97" t="s">
        <v>647</v>
      </c>
      <c r="E165" s="97" t="s">
        <v>655</v>
      </c>
      <c r="F165" s="29"/>
    </row>
    <row r="166" spans="1:6" ht="25.5" hidden="1">
      <c r="A166" s="1"/>
      <c r="B166" s="99" t="s">
        <v>136</v>
      </c>
      <c r="C166" s="99" t="s">
        <v>595</v>
      </c>
      <c r="D166" s="97" t="s">
        <v>648</v>
      </c>
      <c r="E166" s="97" t="s">
        <v>656</v>
      </c>
      <c r="F166" s="29"/>
    </row>
    <row r="167" spans="1:6" s="10" customFormat="1" ht="12.75" hidden="1">
      <c r="A167" s="17">
        <v>921</v>
      </c>
      <c r="B167" s="18">
        <v>92117</v>
      </c>
      <c r="C167" s="17"/>
      <c r="D167" s="19"/>
      <c r="E167" s="19"/>
      <c r="F167" s="11">
        <f>F168+F175</f>
        <v>13550000</v>
      </c>
    </row>
    <row r="168" spans="1:6" ht="12.75" hidden="1">
      <c r="A168" s="103">
        <v>921</v>
      </c>
      <c r="B168" s="135">
        <v>92117</v>
      </c>
      <c r="C168" s="103"/>
      <c r="D168" s="34"/>
      <c r="E168" s="34" t="s">
        <v>202</v>
      </c>
      <c r="F168" s="36">
        <f>SUM(F169:F174)</f>
        <v>12800000</v>
      </c>
    </row>
    <row r="169" spans="1:6" ht="38.25" hidden="1">
      <c r="A169" s="1">
        <v>921</v>
      </c>
      <c r="B169" s="2">
        <v>92117</v>
      </c>
      <c r="C169" s="92">
        <v>6050</v>
      </c>
      <c r="D169" s="130" t="s">
        <v>245</v>
      </c>
      <c r="E169" s="5" t="s">
        <v>317</v>
      </c>
      <c r="F169" s="33">
        <v>4000000</v>
      </c>
    </row>
    <row r="170" spans="1:6" ht="63.75" hidden="1">
      <c r="A170" s="1">
        <v>921</v>
      </c>
      <c r="B170" s="2">
        <v>92117</v>
      </c>
      <c r="C170" s="92">
        <v>6050</v>
      </c>
      <c r="D170" s="138" t="s">
        <v>246</v>
      </c>
      <c r="E170" s="5" t="s">
        <v>318</v>
      </c>
      <c r="F170" s="33">
        <v>500000</v>
      </c>
    </row>
    <row r="171" spans="1:6" ht="25.5" hidden="1">
      <c r="A171" s="1">
        <v>921</v>
      </c>
      <c r="B171" s="2">
        <v>92117</v>
      </c>
      <c r="C171" s="92">
        <v>6050</v>
      </c>
      <c r="D171" s="138" t="s">
        <v>183</v>
      </c>
      <c r="E171" s="130" t="s">
        <v>184</v>
      </c>
      <c r="F171" s="33">
        <v>3500000</v>
      </c>
    </row>
    <row r="172" spans="1:6" ht="12.75" hidden="1">
      <c r="A172" s="1"/>
      <c r="B172" s="2">
        <v>92117</v>
      </c>
      <c r="C172" s="92">
        <v>6050</v>
      </c>
      <c r="D172" s="138" t="s">
        <v>141</v>
      </c>
      <c r="E172" s="130" t="s">
        <v>291</v>
      </c>
      <c r="F172" s="33"/>
    </row>
    <row r="173" spans="1:6" ht="38.25" hidden="1">
      <c r="A173" s="1"/>
      <c r="B173" s="2">
        <v>92117</v>
      </c>
      <c r="C173" s="92">
        <v>6050</v>
      </c>
      <c r="D173" s="138" t="s">
        <v>415</v>
      </c>
      <c r="E173" s="130" t="s">
        <v>258</v>
      </c>
      <c r="F173" s="33">
        <v>3650000</v>
      </c>
    </row>
    <row r="174" spans="1:6" ht="25.5" hidden="1">
      <c r="A174" s="1"/>
      <c r="B174" s="2">
        <v>92117</v>
      </c>
      <c r="C174" s="92">
        <v>6050</v>
      </c>
      <c r="D174" s="138" t="s">
        <v>416</v>
      </c>
      <c r="E174" s="130" t="s">
        <v>417</v>
      </c>
      <c r="F174" s="33">
        <v>1150000</v>
      </c>
    </row>
    <row r="175" spans="1:6" ht="12.75" hidden="1">
      <c r="A175" s="6">
        <v>921</v>
      </c>
      <c r="B175" s="7">
        <v>92117</v>
      </c>
      <c r="C175" s="6">
        <v>6060</v>
      </c>
      <c r="D175" s="34" t="s">
        <v>122</v>
      </c>
      <c r="E175" s="35" t="s">
        <v>212</v>
      </c>
      <c r="F175" s="36">
        <f>SUM(F176:F181)</f>
        <v>750000</v>
      </c>
    </row>
    <row r="176" spans="1:6" ht="38.25" hidden="1">
      <c r="A176" s="120"/>
      <c r="B176" s="78">
        <v>92117</v>
      </c>
      <c r="C176" s="120">
        <v>6060</v>
      </c>
      <c r="D176" s="23" t="s">
        <v>0</v>
      </c>
      <c r="E176" s="86" t="s">
        <v>1</v>
      </c>
      <c r="F176" s="26">
        <v>0</v>
      </c>
    </row>
    <row r="177" spans="1:6" ht="25.5" hidden="1">
      <c r="A177" s="103">
        <v>921</v>
      </c>
      <c r="B177" s="135">
        <v>92117</v>
      </c>
      <c r="C177" s="146">
        <v>6060</v>
      </c>
      <c r="D177" s="147" t="s">
        <v>141</v>
      </c>
      <c r="E177" s="147" t="s">
        <v>242</v>
      </c>
      <c r="F177" s="142">
        <v>100000</v>
      </c>
    </row>
    <row r="178" spans="1:6" ht="12.75" hidden="1">
      <c r="A178" s="103">
        <v>921</v>
      </c>
      <c r="B178" s="135">
        <v>92117</v>
      </c>
      <c r="C178" s="146">
        <v>6060</v>
      </c>
      <c r="D178" s="147" t="s">
        <v>141</v>
      </c>
      <c r="E178" s="147" t="s">
        <v>146</v>
      </c>
      <c r="F178" s="142">
        <v>150000</v>
      </c>
    </row>
    <row r="179" spans="1:6" s="110" customFormat="1" ht="12.75" hidden="1">
      <c r="A179" s="103">
        <v>921</v>
      </c>
      <c r="B179" s="135">
        <v>92117</v>
      </c>
      <c r="C179" s="146">
        <v>6060</v>
      </c>
      <c r="D179" s="147" t="s">
        <v>141</v>
      </c>
      <c r="E179" s="147" t="s">
        <v>142</v>
      </c>
      <c r="F179" s="142">
        <v>100000</v>
      </c>
    </row>
    <row r="180" spans="1:6" s="110" customFormat="1" ht="38.25" hidden="1">
      <c r="A180" s="103">
        <v>921</v>
      </c>
      <c r="B180" s="135">
        <v>92117</v>
      </c>
      <c r="C180" s="146">
        <v>6060</v>
      </c>
      <c r="D180" s="147" t="s">
        <v>141</v>
      </c>
      <c r="E180" s="147" t="s">
        <v>143</v>
      </c>
      <c r="F180" s="142">
        <v>200000</v>
      </c>
    </row>
    <row r="181" spans="1:6" s="110" customFormat="1" ht="12.75" hidden="1">
      <c r="A181" s="103"/>
      <c r="B181" s="135">
        <v>92117</v>
      </c>
      <c r="C181" s="146">
        <v>6060</v>
      </c>
      <c r="D181" s="147" t="s">
        <v>141</v>
      </c>
      <c r="E181" s="147" t="s">
        <v>291</v>
      </c>
      <c r="F181" s="142">
        <v>200000</v>
      </c>
    </row>
    <row r="182" spans="1:6" s="10" customFormat="1" ht="12.75">
      <c r="A182" s="17">
        <v>921</v>
      </c>
      <c r="B182" s="18">
        <v>92118</v>
      </c>
      <c r="C182" s="17"/>
      <c r="D182" s="19"/>
      <c r="E182" s="19"/>
      <c r="F182" s="11">
        <f>SUM(F183:F235)</f>
        <v>37420000</v>
      </c>
    </row>
    <row r="183" spans="1:6" ht="15.75" customHeight="1">
      <c r="A183" s="1">
        <v>921</v>
      </c>
      <c r="B183" s="2">
        <v>92118</v>
      </c>
      <c r="C183" s="91">
        <v>6220</v>
      </c>
      <c r="D183" s="128" t="s">
        <v>185</v>
      </c>
      <c r="E183" s="123" t="s">
        <v>319</v>
      </c>
      <c r="F183" s="33">
        <v>1800000</v>
      </c>
    </row>
    <row r="184" spans="1:6" ht="25.5" hidden="1">
      <c r="A184" s="1"/>
      <c r="B184" s="2">
        <v>92118</v>
      </c>
      <c r="C184" s="91">
        <v>6560</v>
      </c>
      <c r="D184" s="128" t="s">
        <v>185</v>
      </c>
      <c r="E184" s="5" t="s">
        <v>259</v>
      </c>
      <c r="F184" s="33"/>
    </row>
    <row r="185" spans="1:6" ht="25.5" hidden="1">
      <c r="A185" s="1"/>
      <c r="B185" s="2">
        <v>92118</v>
      </c>
      <c r="C185" s="91">
        <v>6220</v>
      </c>
      <c r="D185" s="128" t="s">
        <v>185</v>
      </c>
      <c r="E185" s="5" t="s">
        <v>260</v>
      </c>
      <c r="F185" s="33"/>
    </row>
    <row r="186" spans="1:6" ht="25.5" hidden="1">
      <c r="A186" s="1">
        <v>921</v>
      </c>
      <c r="B186" s="2">
        <v>92118</v>
      </c>
      <c r="C186" s="91">
        <v>6220</v>
      </c>
      <c r="D186" s="124" t="s">
        <v>201</v>
      </c>
      <c r="E186" s="123" t="s">
        <v>320</v>
      </c>
      <c r="F186" s="33"/>
    </row>
    <row r="187" spans="1:6" ht="38.25" hidden="1">
      <c r="A187" s="1">
        <v>921</v>
      </c>
      <c r="B187" s="2">
        <v>92118</v>
      </c>
      <c r="C187" s="91">
        <v>6560</v>
      </c>
      <c r="D187" s="124" t="s">
        <v>201</v>
      </c>
      <c r="E187" s="123" t="s">
        <v>321</v>
      </c>
      <c r="F187" s="33"/>
    </row>
    <row r="188" spans="1:6" ht="25.5" hidden="1">
      <c r="A188" s="1">
        <v>921</v>
      </c>
      <c r="B188" s="2">
        <v>92118</v>
      </c>
      <c r="C188" s="91">
        <v>6560</v>
      </c>
      <c r="D188" s="124" t="s">
        <v>201</v>
      </c>
      <c r="E188" s="5" t="s">
        <v>322</v>
      </c>
      <c r="F188" s="33"/>
    </row>
    <row r="189" spans="1:6" ht="15.75" customHeight="1">
      <c r="A189" s="1"/>
      <c r="B189" s="2">
        <v>92118</v>
      </c>
      <c r="C189" s="136">
        <v>6220</v>
      </c>
      <c r="D189" s="74" t="s">
        <v>201</v>
      </c>
      <c r="E189" s="5" t="s">
        <v>186</v>
      </c>
      <c r="F189" s="33">
        <v>1700000</v>
      </c>
    </row>
    <row r="190" spans="1:6" ht="38.25" hidden="1">
      <c r="A190" s="1">
        <v>921</v>
      </c>
      <c r="B190" s="2">
        <v>92118</v>
      </c>
      <c r="C190" s="92">
        <v>6560</v>
      </c>
      <c r="D190" s="148" t="s">
        <v>204</v>
      </c>
      <c r="E190" s="5" t="s">
        <v>323</v>
      </c>
      <c r="F190" s="33"/>
    </row>
    <row r="191" spans="1:6" ht="16.5" customHeight="1">
      <c r="A191" s="1">
        <v>921</v>
      </c>
      <c r="B191" s="2">
        <v>92118</v>
      </c>
      <c r="C191" s="92">
        <v>6560</v>
      </c>
      <c r="D191" s="124" t="s">
        <v>204</v>
      </c>
      <c r="E191" s="5" t="s">
        <v>324</v>
      </c>
      <c r="F191" s="33">
        <v>2500000</v>
      </c>
    </row>
    <row r="192" spans="1:6" ht="12.75" hidden="1">
      <c r="A192" s="1">
        <v>921</v>
      </c>
      <c r="B192" s="2">
        <v>92118</v>
      </c>
      <c r="C192" s="92">
        <v>6560</v>
      </c>
      <c r="D192" s="148" t="s">
        <v>204</v>
      </c>
      <c r="E192" s="5" t="s">
        <v>325</v>
      </c>
      <c r="F192" s="33"/>
    </row>
    <row r="193" spans="1:6" ht="38.25" hidden="1">
      <c r="A193" s="1">
        <v>921</v>
      </c>
      <c r="B193" s="2">
        <v>92118</v>
      </c>
      <c r="C193" s="92">
        <v>6560</v>
      </c>
      <c r="D193" s="148" t="s">
        <v>204</v>
      </c>
      <c r="E193" s="5" t="s">
        <v>326</v>
      </c>
      <c r="F193" s="33"/>
    </row>
    <row r="194" spans="1:6" ht="16.5" customHeight="1">
      <c r="A194" s="1">
        <v>921</v>
      </c>
      <c r="B194" s="2">
        <v>92118</v>
      </c>
      <c r="C194" s="91">
        <v>6560</v>
      </c>
      <c r="D194" s="124" t="s">
        <v>191</v>
      </c>
      <c r="E194" s="5" t="s">
        <v>405</v>
      </c>
      <c r="F194" s="33">
        <v>400000</v>
      </c>
    </row>
    <row r="195" spans="1:6" ht="16.5" customHeight="1">
      <c r="A195" s="1">
        <v>921</v>
      </c>
      <c r="B195" s="2">
        <v>92118</v>
      </c>
      <c r="C195" s="91">
        <v>6560</v>
      </c>
      <c r="D195" s="124" t="s">
        <v>181</v>
      </c>
      <c r="E195" s="51" t="s">
        <v>414</v>
      </c>
      <c r="F195" s="33">
        <v>1500000</v>
      </c>
    </row>
    <row r="196" spans="1:6" ht="38.25" hidden="1">
      <c r="A196" s="1">
        <v>921</v>
      </c>
      <c r="B196" s="2">
        <v>92118</v>
      </c>
      <c r="C196" s="91">
        <v>6220</v>
      </c>
      <c r="D196" s="124" t="s">
        <v>180</v>
      </c>
      <c r="E196" s="5" t="s">
        <v>187</v>
      </c>
      <c r="F196" s="33"/>
    </row>
    <row r="197" spans="1:6" ht="16.5" customHeight="1">
      <c r="A197" s="1">
        <v>921</v>
      </c>
      <c r="B197" s="2">
        <v>92118</v>
      </c>
      <c r="C197" s="91">
        <v>6220</v>
      </c>
      <c r="D197" s="124" t="s">
        <v>180</v>
      </c>
      <c r="E197" s="5" t="s">
        <v>327</v>
      </c>
      <c r="F197" s="33">
        <v>5600000</v>
      </c>
    </row>
    <row r="198" spans="1:6" ht="17.25" customHeight="1">
      <c r="A198" s="1">
        <v>921</v>
      </c>
      <c r="B198" s="2">
        <v>92118</v>
      </c>
      <c r="C198" s="91">
        <v>6560</v>
      </c>
      <c r="D198" s="124" t="s">
        <v>120</v>
      </c>
      <c r="E198" s="5" t="s">
        <v>188</v>
      </c>
      <c r="F198" s="33">
        <v>500000</v>
      </c>
    </row>
    <row r="199" spans="1:6" ht="25.5" hidden="1">
      <c r="A199" s="1">
        <v>921</v>
      </c>
      <c r="B199" s="2">
        <v>92118</v>
      </c>
      <c r="C199" s="92">
        <v>6560</v>
      </c>
      <c r="D199" s="124" t="s">
        <v>123</v>
      </c>
      <c r="E199" s="5" t="s">
        <v>328</v>
      </c>
      <c r="F199" s="33"/>
    </row>
    <row r="200" spans="1:6" ht="16.5" customHeight="1">
      <c r="A200" s="1">
        <v>921</v>
      </c>
      <c r="B200" s="2">
        <v>92118</v>
      </c>
      <c r="C200" s="92">
        <v>6560</v>
      </c>
      <c r="D200" s="124" t="s">
        <v>123</v>
      </c>
      <c r="E200" s="5" t="s">
        <v>329</v>
      </c>
      <c r="F200" s="33">
        <v>1300000</v>
      </c>
    </row>
    <row r="201" spans="1:6" ht="24" hidden="1">
      <c r="A201" s="1"/>
      <c r="B201" s="2">
        <v>92118</v>
      </c>
      <c r="C201" s="60">
        <v>6220</v>
      </c>
      <c r="D201" s="74" t="s">
        <v>123</v>
      </c>
      <c r="E201" s="77" t="s">
        <v>336</v>
      </c>
      <c r="F201" s="149"/>
    </row>
    <row r="202" spans="1:6" ht="12.75" hidden="1">
      <c r="A202" s="1"/>
      <c r="B202" s="2">
        <v>92118</v>
      </c>
      <c r="C202" s="60">
        <v>6220</v>
      </c>
      <c r="D202" s="74" t="s">
        <v>123</v>
      </c>
      <c r="E202" s="77" t="s">
        <v>406</v>
      </c>
      <c r="F202" s="149"/>
    </row>
    <row r="203" spans="1:6" ht="15.75" customHeight="1">
      <c r="A203" s="1"/>
      <c r="B203" s="2">
        <v>92118</v>
      </c>
      <c r="C203" s="91">
        <v>6560</v>
      </c>
      <c r="D203" s="124" t="s">
        <v>271</v>
      </c>
      <c r="E203" s="5" t="s">
        <v>229</v>
      </c>
      <c r="F203" s="33">
        <v>600000</v>
      </c>
    </row>
    <row r="204" spans="1:6" ht="25.5" hidden="1">
      <c r="A204" s="1"/>
      <c r="B204" s="2">
        <v>92118</v>
      </c>
      <c r="C204" s="91">
        <v>6560</v>
      </c>
      <c r="D204" s="124" t="s">
        <v>271</v>
      </c>
      <c r="E204" s="5" t="s">
        <v>330</v>
      </c>
      <c r="F204" s="33"/>
    </row>
    <row r="205" spans="1:6" ht="16.5" customHeight="1">
      <c r="A205" s="1">
        <v>921</v>
      </c>
      <c r="B205" s="2">
        <v>92118</v>
      </c>
      <c r="C205" s="92">
        <v>6220</v>
      </c>
      <c r="D205" s="5" t="s">
        <v>331</v>
      </c>
      <c r="E205" s="5" t="s">
        <v>261</v>
      </c>
      <c r="F205" s="33">
        <v>820000</v>
      </c>
    </row>
    <row r="206" spans="1:6" ht="12.75" hidden="1">
      <c r="A206" s="1"/>
      <c r="B206" s="2">
        <v>92118</v>
      </c>
      <c r="C206" s="92">
        <v>6220</v>
      </c>
      <c r="D206" s="5" t="s">
        <v>331</v>
      </c>
      <c r="E206" s="5" t="s">
        <v>262</v>
      </c>
      <c r="F206" s="33"/>
    </row>
    <row r="207" spans="1:6" ht="38.25" hidden="1">
      <c r="A207" s="1"/>
      <c r="B207" s="2">
        <v>92118</v>
      </c>
      <c r="C207" s="92">
        <v>6560</v>
      </c>
      <c r="D207" s="5" t="s">
        <v>332</v>
      </c>
      <c r="E207" s="5" t="s">
        <v>333</v>
      </c>
      <c r="F207" s="33"/>
    </row>
    <row r="208" spans="1:6" ht="16.5" customHeight="1">
      <c r="A208" s="1"/>
      <c r="B208" s="2">
        <v>92118</v>
      </c>
      <c r="C208" s="92">
        <v>6220</v>
      </c>
      <c r="D208" s="5" t="s">
        <v>332</v>
      </c>
      <c r="E208" s="5" t="s">
        <v>407</v>
      </c>
      <c r="F208" s="33">
        <v>400000</v>
      </c>
    </row>
    <row r="209" spans="1:6" ht="16.5" customHeight="1">
      <c r="A209" s="1"/>
      <c r="B209" s="2">
        <v>92118</v>
      </c>
      <c r="C209" s="91">
        <v>6560</v>
      </c>
      <c r="D209" s="124" t="s">
        <v>223</v>
      </c>
      <c r="E209" s="150" t="s">
        <v>408</v>
      </c>
      <c r="F209" s="33">
        <v>300000</v>
      </c>
    </row>
    <row r="210" spans="1:6" ht="25.5" hidden="1">
      <c r="A210" s="1"/>
      <c r="B210" s="2">
        <v>92118</v>
      </c>
      <c r="C210" s="91">
        <v>6220</v>
      </c>
      <c r="D210" s="124" t="s">
        <v>223</v>
      </c>
      <c r="E210" s="150" t="s">
        <v>263</v>
      </c>
      <c r="F210" s="33"/>
    </row>
    <row r="211" spans="1:6" ht="12.75" hidden="1">
      <c r="A211" s="1"/>
      <c r="B211" s="2">
        <v>92118</v>
      </c>
      <c r="C211" s="91">
        <v>6220</v>
      </c>
      <c r="D211" s="124" t="s">
        <v>63</v>
      </c>
      <c r="E211" s="150" t="s">
        <v>264</v>
      </c>
      <c r="F211" s="33"/>
    </row>
    <row r="212" spans="1:6" ht="16.5" customHeight="1">
      <c r="A212" s="1"/>
      <c r="B212" s="2">
        <v>92118</v>
      </c>
      <c r="C212" s="92">
        <v>6220</v>
      </c>
      <c r="D212" s="123" t="s">
        <v>134</v>
      </c>
      <c r="E212" s="123" t="s">
        <v>144</v>
      </c>
      <c r="F212" s="33">
        <v>10000000</v>
      </c>
    </row>
    <row r="213" spans="1:6" ht="25.5" hidden="1">
      <c r="A213" s="1"/>
      <c r="B213" s="28">
        <v>92118</v>
      </c>
      <c r="C213" s="93">
        <v>6220</v>
      </c>
      <c r="D213" s="97" t="s">
        <v>657</v>
      </c>
      <c r="E213" s="97" t="s">
        <v>668</v>
      </c>
      <c r="F213" s="94"/>
    </row>
    <row r="214" spans="1:6" ht="38.25" hidden="1">
      <c r="A214" s="1"/>
      <c r="B214" s="28">
        <v>92118</v>
      </c>
      <c r="C214" s="96">
        <v>6220</v>
      </c>
      <c r="D214" s="97" t="s">
        <v>658</v>
      </c>
      <c r="E214" s="97" t="s">
        <v>669</v>
      </c>
      <c r="F214" s="94"/>
    </row>
    <row r="215" spans="1:6" ht="25.5" hidden="1">
      <c r="A215" s="1"/>
      <c r="B215" s="28">
        <v>92118</v>
      </c>
      <c r="C215" s="93">
        <v>6220</v>
      </c>
      <c r="D215" s="97" t="s">
        <v>659</v>
      </c>
      <c r="E215" s="97" t="s">
        <v>670</v>
      </c>
      <c r="F215" s="94"/>
    </row>
    <row r="216" spans="1:6" ht="38.25" hidden="1">
      <c r="A216" s="1"/>
      <c r="B216" s="28">
        <v>92118</v>
      </c>
      <c r="C216" s="96">
        <v>6220</v>
      </c>
      <c r="D216" s="97" t="s">
        <v>660</v>
      </c>
      <c r="E216" s="97" t="s">
        <v>671</v>
      </c>
      <c r="F216" s="94"/>
    </row>
    <row r="217" spans="1:6" ht="25.5" hidden="1">
      <c r="A217" s="1"/>
      <c r="B217" s="28">
        <v>92118</v>
      </c>
      <c r="C217" s="93">
        <v>6220</v>
      </c>
      <c r="D217" s="97" t="s">
        <v>661</v>
      </c>
      <c r="E217" s="97" t="s">
        <v>672</v>
      </c>
      <c r="F217" s="94"/>
    </row>
    <row r="218" spans="1:6" ht="12.75" hidden="1">
      <c r="A218" s="1"/>
      <c r="B218" s="28">
        <v>92118</v>
      </c>
      <c r="C218" s="96">
        <v>6220</v>
      </c>
      <c r="D218" s="97" t="s">
        <v>660</v>
      </c>
      <c r="E218" s="97" t="s">
        <v>673</v>
      </c>
      <c r="F218" s="94"/>
    </row>
    <row r="219" spans="1:6" ht="38.25" hidden="1">
      <c r="A219" s="1"/>
      <c r="B219" s="28">
        <v>92118</v>
      </c>
      <c r="C219" s="93">
        <v>6220</v>
      </c>
      <c r="D219" s="97" t="s">
        <v>662</v>
      </c>
      <c r="E219" s="97" t="s">
        <v>674</v>
      </c>
      <c r="F219" s="94"/>
    </row>
    <row r="220" spans="1:6" ht="12.75" hidden="1">
      <c r="A220" s="1"/>
      <c r="B220" s="28">
        <v>92118</v>
      </c>
      <c r="C220" s="96">
        <v>6220</v>
      </c>
      <c r="D220" s="97" t="s">
        <v>663</v>
      </c>
      <c r="E220" s="97" t="s">
        <v>675</v>
      </c>
      <c r="F220" s="94"/>
    </row>
    <row r="221" spans="1:6" ht="12.75" hidden="1">
      <c r="A221" s="1"/>
      <c r="B221" s="28">
        <v>92118</v>
      </c>
      <c r="C221" s="93">
        <v>6220</v>
      </c>
      <c r="D221" s="97" t="s">
        <v>664</v>
      </c>
      <c r="E221" s="97" t="s">
        <v>676</v>
      </c>
      <c r="F221" s="94"/>
    </row>
    <row r="222" spans="1:6" ht="25.5" hidden="1">
      <c r="A222" s="1"/>
      <c r="B222" s="28">
        <v>92118</v>
      </c>
      <c r="C222" s="96">
        <v>6220</v>
      </c>
      <c r="D222" s="97" t="s">
        <v>665</v>
      </c>
      <c r="E222" s="97" t="s">
        <v>677</v>
      </c>
      <c r="F222" s="94"/>
    </row>
    <row r="223" spans="1:6" ht="25.5" hidden="1">
      <c r="A223" s="1"/>
      <c r="B223" s="28">
        <v>92118</v>
      </c>
      <c r="C223" s="93">
        <v>6220</v>
      </c>
      <c r="D223" s="97" t="s">
        <v>666</v>
      </c>
      <c r="E223" s="97" t="s">
        <v>678</v>
      </c>
      <c r="F223" s="94"/>
    </row>
    <row r="224" spans="1:6" ht="25.5" hidden="1">
      <c r="A224" s="1"/>
      <c r="B224" s="28">
        <v>92118</v>
      </c>
      <c r="C224" s="96">
        <v>6220</v>
      </c>
      <c r="D224" s="117" t="s">
        <v>667</v>
      </c>
      <c r="E224" s="117" t="s">
        <v>679</v>
      </c>
      <c r="F224" s="118"/>
    </row>
    <row r="225" spans="1:6" ht="25.5" hidden="1">
      <c r="A225" s="1"/>
      <c r="B225" s="28">
        <v>92118</v>
      </c>
      <c r="C225" s="93">
        <v>6220</v>
      </c>
      <c r="D225" s="97" t="s">
        <v>148</v>
      </c>
      <c r="E225" s="97" t="s">
        <v>156</v>
      </c>
      <c r="F225" s="94"/>
    </row>
    <row r="226" spans="1:6" ht="25.5" hidden="1">
      <c r="A226" s="1"/>
      <c r="B226" s="28">
        <v>92118</v>
      </c>
      <c r="C226" s="96">
        <v>6220</v>
      </c>
      <c r="D226" s="97" t="s">
        <v>149</v>
      </c>
      <c r="E226" s="97" t="s">
        <v>157</v>
      </c>
      <c r="F226" s="94"/>
    </row>
    <row r="227" spans="1:6" ht="38.25" hidden="1">
      <c r="A227" s="1"/>
      <c r="B227" s="28">
        <v>92118</v>
      </c>
      <c r="C227" s="93">
        <v>6220</v>
      </c>
      <c r="D227" s="97" t="s">
        <v>150</v>
      </c>
      <c r="E227" s="97" t="s">
        <v>158</v>
      </c>
      <c r="F227" s="94"/>
    </row>
    <row r="228" spans="1:6" ht="12.75" hidden="1">
      <c r="A228" s="1"/>
      <c r="B228" s="28">
        <v>92118</v>
      </c>
      <c r="C228" s="96">
        <v>6220</v>
      </c>
      <c r="D228" s="97" t="s">
        <v>151</v>
      </c>
      <c r="E228" s="97" t="s">
        <v>159</v>
      </c>
      <c r="F228" s="94"/>
    </row>
    <row r="229" spans="1:6" ht="25.5" hidden="1">
      <c r="A229" s="1"/>
      <c r="B229" s="28">
        <v>92118</v>
      </c>
      <c r="C229" s="93">
        <v>6220</v>
      </c>
      <c r="D229" s="97" t="s">
        <v>152</v>
      </c>
      <c r="E229" s="97" t="s">
        <v>160</v>
      </c>
      <c r="F229" s="94"/>
    </row>
    <row r="230" spans="1:6" ht="25.5" hidden="1">
      <c r="A230" s="1"/>
      <c r="B230" s="28">
        <v>92118</v>
      </c>
      <c r="C230" s="96">
        <v>6220</v>
      </c>
      <c r="D230" s="97" t="s">
        <v>153</v>
      </c>
      <c r="E230" s="97" t="s">
        <v>161</v>
      </c>
      <c r="F230" s="94"/>
    </row>
    <row r="231" spans="1:6" ht="25.5" hidden="1">
      <c r="A231" s="1"/>
      <c r="B231" s="28">
        <v>92118</v>
      </c>
      <c r="C231" s="93">
        <v>6220</v>
      </c>
      <c r="D231" s="97" t="s">
        <v>154</v>
      </c>
      <c r="E231" s="97" t="s">
        <v>162</v>
      </c>
      <c r="F231" s="94"/>
    </row>
    <row r="232" spans="1:6" ht="25.5" hidden="1">
      <c r="A232" s="1"/>
      <c r="B232" s="28">
        <v>92118</v>
      </c>
      <c r="C232" s="96">
        <v>6220</v>
      </c>
      <c r="D232" s="97" t="s">
        <v>665</v>
      </c>
      <c r="E232" s="97" t="s">
        <v>163</v>
      </c>
      <c r="F232" s="94"/>
    </row>
    <row r="233" spans="1:6" ht="25.5" hidden="1">
      <c r="A233" s="1"/>
      <c r="B233" s="28">
        <v>92118</v>
      </c>
      <c r="C233" s="93">
        <v>6220</v>
      </c>
      <c r="D233" s="97" t="s">
        <v>155</v>
      </c>
      <c r="E233" s="97" t="s">
        <v>164</v>
      </c>
      <c r="F233" s="94"/>
    </row>
    <row r="234" spans="1:6" ht="16.5" customHeight="1">
      <c r="A234" s="1"/>
      <c r="B234" s="7">
        <v>92118</v>
      </c>
      <c r="C234" s="91">
        <v>6420</v>
      </c>
      <c r="D234" s="151" t="s">
        <v>267</v>
      </c>
      <c r="E234" s="119" t="s">
        <v>265</v>
      </c>
      <c r="F234" s="152">
        <v>5000000</v>
      </c>
    </row>
    <row r="235" spans="1:6" ht="16.5" customHeight="1">
      <c r="A235" s="1"/>
      <c r="B235" s="7">
        <v>92118</v>
      </c>
      <c r="C235" s="91">
        <v>6520</v>
      </c>
      <c r="D235" s="123" t="s">
        <v>267</v>
      </c>
      <c r="E235" s="123" t="s">
        <v>266</v>
      </c>
      <c r="F235" s="33">
        <v>5000000</v>
      </c>
    </row>
    <row r="236" spans="1:6" ht="12.75">
      <c r="A236" s="17">
        <v>921</v>
      </c>
      <c r="B236" s="18">
        <v>92119</v>
      </c>
      <c r="C236" s="17"/>
      <c r="D236" s="19"/>
      <c r="E236" s="19"/>
      <c r="F236" s="11">
        <f>SUM(F237:F237)</f>
        <v>500000</v>
      </c>
    </row>
    <row r="237" spans="1:6" ht="15.75" customHeight="1">
      <c r="A237" s="103">
        <v>921</v>
      </c>
      <c r="B237" s="135">
        <v>92119</v>
      </c>
      <c r="C237" s="146">
        <v>6220</v>
      </c>
      <c r="D237" s="147" t="s">
        <v>203</v>
      </c>
      <c r="E237" s="141" t="s">
        <v>402</v>
      </c>
      <c r="F237" s="142">
        <v>500000</v>
      </c>
    </row>
    <row r="238" spans="1:6" ht="12.75" hidden="1">
      <c r="A238" s="21">
        <v>921</v>
      </c>
      <c r="B238" s="20">
        <v>92120</v>
      </c>
      <c r="C238" s="21"/>
      <c r="D238" s="22"/>
      <c r="E238" s="21"/>
      <c r="F238" s="13">
        <f>F239</f>
        <v>0</v>
      </c>
    </row>
    <row r="239" spans="1:6" s="10" customFormat="1" ht="51" hidden="1">
      <c r="A239" s="14">
        <v>921</v>
      </c>
      <c r="B239" s="15">
        <v>92120</v>
      </c>
      <c r="C239" s="59">
        <v>6560</v>
      </c>
      <c r="D239" s="58" t="s">
        <v>403</v>
      </c>
      <c r="E239" s="58" t="s">
        <v>404</v>
      </c>
      <c r="F239" s="16"/>
    </row>
    <row r="240" spans="1:6" s="10" customFormat="1" ht="25.5" hidden="1">
      <c r="A240" s="14"/>
      <c r="B240" s="15">
        <v>92120</v>
      </c>
      <c r="C240" s="59">
        <v>6560</v>
      </c>
      <c r="D240" s="58" t="s">
        <v>458</v>
      </c>
      <c r="E240" s="58" t="s">
        <v>459</v>
      </c>
      <c r="F240" s="16"/>
    </row>
    <row r="241" spans="1:6" s="10" customFormat="1" ht="25.5" hidden="1">
      <c r="A241" s="14"/>
      <c r="B241" s="15">
        <v>92120</v>
      </c>
      <c r="C241" s="59">
        <v>6560</v>
      </c>
      <c r="D241" s="58" t="s">
        <v>458</v>
      </c>
      <c r="E241" s="58" t="s">
        <v>460</v>
      </c>
      <c r="F241" s="16"/>
    </row>
    <row r="242" spans="1:6" s="10" customFormat="1" ht="12.75">
      <c r="A242" s="21">
        <v>921</v>
      </c>
      <c r="B242" s="20">
        <v>92195</v>
      </c>
      <c r="C242" s="21"/>
      <c r="D242" s="22"/>
      <c r="E242" s="22"/>
      <c r="F242" s="13">
        <f>F243+F250+F249+F251</f>
        <v>33400000</v>
      </c>
    </row>
    <row r="243" spans="1:6" s="10" customFormat="1" ht="25.5" hidden="1">
      <c r="A243" s="10">
        <v>921</v>
      </c>
      <c r="B243" s="15">
        <v>92195</v>
      </c>
      <c r="C243" s="14">
        <v>6050</v>
      </c>
      <c r="D243" s="9" t="s">
        <v>117</v>
      </c>
      <c r="E243" s="9" t="s">
        <v>195</v>
      </c>
      <c r="F243" s="16"/>
    </row>
    <row r="244" spans="2:6" s="10" customFormat="1" ht="12.75" hidden="1">
      <c r="B244" s="15"/>
      <c r="C244" s="14"/>
      <c r="D244" s="80" t="s">
        <v>128</v>
      </c>
      <c r="E244" s="79" t="s">
        <v>235</v>
      </c>
      <c r="F244" s="16"/>
    </row>
    <row r="245" spans="2:6" s="10" customFormat="1" ht="12.75" hidden="1">
      <c r="B245" s="15"/>
      <c r="C245" s="14"/>
      <c r="D245" s="80" t="s">
        <v>128</v>
      </c>
      <c r="E245" s="79" t="s">
        <v>234</v>
      </c>
      <c r="F245" s="16"/>
    </row>
    <row r="246" spans="2:6" s="10" customFormat="1" ht="12.75" hidden="1">
      <c r="B246" s="15"/>
      <c r="C246" s="14"/>
      <c r="D246" s="80" t="s">
        <v>128</v>
      </c>
      <c r="E246" s="79" t="s">
        <v>236</v>
      </c>
      <c r="F246" s="16"/>
    </row>
    <row r="247" spans="2:6" s="10" customFormat="1" ht="12.75" hidden="1">
      <c r="B247" s="15"/>
      <c r="C247" s="14"/>
      <c r="D247" s="80" t="s">
        <v>128</v>
      </c>
      <c r="E247" s="79" t="s">
        <v>237</v>
      </c>
      <c r="F247" s="16"/>
    </row>
    <row r="248" spans="2:6" s="10" customFormat="1" ht="12.75" hidden="1">
      <c r="B248" s="15"/>
      <c r="C248" s="14"/>
      <c r="D248" s="80" t="s">
        <v>128</v>
      </c>
      <c r="E248" s="79" t="s">
        <v>238</v>
      </c>
      <c r="F248" s="16"/>
    </row>
    <row r="249" spans="2:6" s="10" customFormat="1" ht="15.75" customHeight="1">
      <c r="B249" s="153">
        <v>92195</v>
      </c>
      <c r="C249" s="83">
        <v>6230</v>
      </c>
      <c r="D249" s="61" t="s">
        <v>145</v>
      </c>
      <c r="E249" s="61" t="s">
        <v>383</v>
      </c>
      <c r="F249" s="16">
        <v>4000000</v>
      </c>
    </row>
    <row r="250" spans="1:6" s="10" customFormat="1" ht="18" customHeight="1">
      <c r="A250" s="14">
        <v>921</v>
      </c>
      <c r="B250" s="15">
        <v>92195</v>
      </c>
      <c r="C250" s="57">
        <v>6220</v>
      </c>
      <c r="D250" s="61" t="s">
        <v>334</v>
      </c>
      <c r="E250" s="61" t="s">
        <v>116</v>
      </c>
      <c r="F250" s="16">
        <v>25000000</v>
      </c>
    </row>
    <row r="251" spans="1:6" s="10" customFormat="1" ht="17.25" customHeight="1">
      <c r="A251" s="14"/>
      <c r="B251" s="15">
        <v>92195</v>
      </c>
      <c r="C251" s="57">
        <v>6220</v>
      </c>
      <c r="D251" s="61" t="s">
        <v>334</v>
      </c>
      <c r="E251" s="61" t="s">
        <v>115</v>
      </c>
      <c r="F251" s="16">
        <v>4400000</v>
      </c>
    </row>
    <row r="252" spans="1:6" s="10" customFormat="1" ht="12.75">
      <c r="A252" s="14"/>
      <c r="B252" s="15"/>
      <c r="C252" s="57"/>
      <c r="D252" s="111" t="s">
        <v>249</v>
      </c>
      <c r="E252" s="141"/>
      <c r="F252" s="27"/>
    </row>
    <row r="253" spans="1:6" s="10" customFormat="1" ht="15" customHeight="1">
      <c r="A253" s="103"/>
      <c r="B253" s="135">
        <v>80306</v>
      </c>
      <c r="C253" s="154">
        <v>6209</v>
      </c>
      <c r="D253" s="141" t="s">
        <v>409</v>
      </c>
      <c r="E253" s="141" t="s">
        <v>413</v>
      </c>
      <c r="F253" s="27">
        <v>667000</v>
      </c>
    </row>
    <row r="254" spans="1:6" s="10" customFormat="1" ht="15.75" customHeight="1">
      <c r="A254" s="103"/>
      <c r="B254" s="135">
        <v>80306</v>
      </c>
      <c r="C254" s="154">
        <v>6209</v>
      </c>
      <c r="D254" s="141" t="s">
        <v>301</v>
      </c>
      <c r="E254" s="141" t="s">
        <v>302</v>
      </c>
      <c r="F254" s="27">
        <v>1063000</v>
      </c>
    </row>
    <row r="255" spans="1:6" s="10" customFormat="1" ht="15" customHeight="1">
      <c r="A255" s="103"/>
      <c r="B255" s="135">
        <v>80306</v>
      </c>
      <c r="C255" s="154">
        <v>6209</v>
      </c>
      <c r="D255" s="141" t="s">
        <v>410</v>
      </c>
      <c r="E255" s="141" t="s">
        <v>412</v>
      </c>
      <c r="F255" s="27">
        <v>39000</v>
      </c>
    </row>
    <row r="256" spans="1:6" s="10" customFormat="1" ht="15" customHeight="1">
      <c r="A256" s="103"/>
      <c r="B256" s="135">
        <v>92106</v>
      </c>
      <c r="C256" s="154">
        <v>6209</v>
      </c>
      <c r="D256" s="141" t="s">
        <v>692</v>
      </c>
      <c r="E256" s="141" t="s">
        <v>62</v>
      </c>
      <c r="F256" s="27">
        <v>330000</v>
      </c>
    </row>
    <row r="257" spans="1:6" s="10" customFormat="1" ht="13.5" customHeight="1">
      <c r="A257" s="103"/>
      <c r="B257" s="135">
        <v>92118</v>
      </c>
      <c r="C257" s="154">
        <v>2009</v>
      </c>
      <c r="D257" s="141" t="s">
        <v>271</v>
      </c>
      <c r="E257" s="141"/>
      <c r="F257" s="27">
        <v>181000</v>
      </c>
    </row>
    <row r="258" spans="1:6" s="10" customFormat="1" ht="14.25" customHeight="1">
      <c r="A258" s="103"/>
      <c r="B258" s="135">
        <v>92118</v>
      </c>
      <c r="C258" s="154">
        <v>6209</v>
      </c>
      <c r="D258" s="141" t="s">
        <v>411</v>
      </c>
      <c r="E258" s="141"/>
      <c r="F258" s="27">
        <v>348000</v>
      </c>
    </row>
    <row r="259" spans="1:6" s="10" customFormat="1" ht="12.75" hidden="1">
      <c r="A259" s="103"/>
      <c r="B259" s="135">
        <v>92118</v>
      </c>
      <c r="C259" s="154">
        <v>6209</v>
      </c>
      <c r="D259" s="141" t="s">
        <v>129</v>
      </c>
      <c r="E259" s="141"/>
      <c r="F259" s="27">
        <v>330000</v>
      </c>
    </row>
    <row r="260" spans="1:6" s="10" customFormat="1" ht="12.75" hidden="1">
      <c r="A260" s="103"/>
      <c r="B260" s="135"/>
      <c r="C260" s="154"/>
      <c r="D260" s="112" t="s">
        <v>92</v>
      </c>
      <c r="E260" s="61"/>
      <c r="F260" s="16"/>
    </row>
    <row r="261" spans="1:6" s="10" customFormat="1" ht="25.5" hidden="1">
      <c r="A261" s="14"/>
      <c r="B261" s="102" t="s">
        <v>133</v>
      </c>
      <c r="C261" s="102" t="s">
        <v>105</v>
      </c>
      <c r="D261" s="97" t="s">
        <v>93</v>
      </c>
      <c r="E261" s="97" t="s">
        <v>99</v>
      </c>
      <c r="F261" s="98">
        <v>135000</v>
      </c>
    </row>
    <row r="262" spans="1:6" s="10" customFormat="1" ht="25.5" hidden="1">
      <c r="A262" s="6"/>
      <c r="B262" s="102" t="s">
        <v>136</v>
      </c>
      <c r="C262" s="102" t="s">
        <v>105</v>
      </c>
      <c r="D262" s="97" t="s">
        <v>94</v>
      </c>
      <c r="E262" s="97" t="s">
        <v>100</v>
      </c>
      <c r="F262" s="98">
        <v>90000</v>
      </c>
    </row>
    <row r="263" spans="1:6" s="10" customFormat="1" ht="25.5" hidden="1">
      <c r="A263" s="6"/>
      <c r="B263" s="102" t="s">
        <v>106</v>
      </c>
      <c r="C263" s="102" t="s">
        <v>105</v>
      </c>
      <c r="D263" s="97" t="s">
        <v>95</v>
      </c>
      <c r="E263" s="97" t="s">
        <v>101</v>
      </c>
      <c r="F263" s="98">
        <v>16000</v>
      </c>
    </row>
    <row r="264" spans="1:6" s="10" customFormat="1" ht="25.5" hidden="1">
      <c r="A264" s="6"/>
      <c r="B264" s="102" t="s">
        <v>106</v>
      </c>
      <c r="C264" s="102" t="s">
        <v>105</v>
      </c>
      <c r="D264" s="97" t="s">
        <v>96</v>
      </c>
      <c r="E264" s="97" t="s">
        <v>102</v>
      </c>
      <c r="F264" s="98">
        <v>15000</v>
      </c>
    </row>
    <row r="265" spans="1:6" s="10" customFormat="1" ht="12.75" hidden="1">
      <c r="A265" s="6"/>
      <c r="B265" s="102" t="s">
        <v>136</v>
      </c>
      <c r="C265" s="102" t="s">
        <v>105</v>
      </c>
      <c r="D265" s="97" t="s">
        <v>97</v>
      </c>
      <c r="E265" s="97" t="s">
        <v>103</v>
      </c>
      <c r="F265" s="98">
        <v>20000</v>
      </c>
    </row>
    <row r="266" spans="1:6" s="10" customFormat="1" ht="25.5" hidden="1">
      <c r="A266" s="6"/>
      <c r="B266" s="102" t="s">
        <v>106</v>
      </c>
      <c r="C266" s="102" t="s">
        <v>105</v>
      </c>
      <c r="D266" s="97" t="s">
        <v>98</v>
      </c>
      <c r="E266" s="97" t="s">
        <v>104</v>
      </c>
      <c r="F266" s="98">
        <v>20000</v>
      </c>
    </row>
    <row r="267" spans="1:6" s="103" customFormat="1" ht="12.75" hidden="1">
      <c r="A267" s="67">
        <v>921</v>
      </c>
      <c r="B267" s="113"/>
      <c r="C267" s="67"/>
      <c r="D267" s="111" t="s">
        <v>121</v>
      </c>
      <c r="E267" s="111"/>
      <c r="F267" s="68">
        <f>F268+F280+F282+F290+F293+F297+F377+F381+F411+F427+F430</f>
        <v>73286403.06</v>
      </c>
    </row>
    <row r="268" spans="1:6" ht="12.75" hidden="1">
      <c r="A268" s="48">
        <v>921</v>
      </c>
      <c r="B268" s="49">
        <v>92195</v>
      </c>
      <c r="C268" s="48">
        <v>2440</v>
      </c>
      <c r="D268" s="23"/>
      <c r="E268" s="23"/>
      <c r="F268" s="90">
        <f>SUM(F269:F279)</f>
        <v>1615890</v>
      </c>
    </row>
    <row r="269" spans="1:6" s="103" customFormat="1" ht="51" hidden="1">
      <c r="A269" s="48"/>
      <c r="B269" s="102" t="s">
        <v>437</v>
      </c>
      <c r="C269" s="102" t="s">
        <v>438</v>
      </c>
      <c r="D269" s="97" t="s">
        <v>418</v>
      </c>
      <c r="E269" s="97" t="s">
        <v>427</v>
      </c>
      <c r="F269" s="101">
        <v>250000</v>
      </c>
    </row>
    <row r="270" spans="1:6" s="103" customFormat="1" ht="51" hidden="1">
      <c r="A270" s="48"/>
      <c r="B270" s="102" t="s">
        <v>439</v>
      </c>
      <c r="C270" s="102" t="s">
        <v>438</v>
      </c>
      <c r="D270" s="97" t="s">
        <v>419</v>
      </c>
      <c r="E270" s="97" t="s">
        <v>428</v>
      </c>
      <c r="F270" s="101">
        <v>150000</v>
      </c>
    </row>
    <row r="271" spans="1:6" s="103" customFormat="1" ht="51" hidden="1">
      <c r="A271" s="48"/>
      <c r="B271" s="102" t="s">
        <v>439</v>
      </c>
      <c r="C271" s="102" t="s">
        <v>438</v>
      </c>
      <c r="D271" s="97" t="s">
        <v>420</v>
      </c>
      <c r="E271" s="97" t="s">
        <v>429</v>
      </c>
      <c r="F271" s="101">
        <v>300000</v>
      </c>
    </row>
    <row r="272" spans="1:6" s="103" customFormat="1" ht="38.25" hidden="1">
      <c r="A272" s="48"/>
      <c r="B272" s="102" t="s">
        <v>439</v>
      </c>
      <c r="C272" s="102" t="s">
        <v>438</v>
      </c>
      <c r="D272" s="97" t="s">
        <v>421</v>
      </c>
      <c r="E272" s="97" t="s">
        <v>430</v>
      </c>
      <c r="F272" s="101">
        <v>300000</v>
      </c>
    </row>
    <row r="273" spans="1:6" s="103" customFormat="1" ht="51" hidden="1">
      <c r="A273" s="48"/>
      <c r="B273" s="102" t="s">
        <v>439</v>
      </c>
      <c r="C273" s="102" t="s">
        <v>438</v>
      </c>
      <c r="D273" s="97" t="s">
        <v>422</v>
      </c>
      <c r="E273" s="97" t="s">
        <v>431</v>
      </c>
      <c r="F273" s="101">
        <v>90000</v>
      </c>
    </row>
    <row r="274" spans="1:6" s="103" customFormat="1" ht="38.25" hidden="1">
      <c r="A274" s="48"/>
      <c r="B274" s="102" t="s">
        <v>439</v>
      </c>
      <c r="C274" s="102" t="s">
        <v>438</v>
      </c>
      <c r="D274" s="97" t="s">
        <v>294</v>
      </c>
      <c r="E274" s="97" t="s">
        <v>432</v>
      </c>
      <c r="F274" s="101">
        <v>170000</v>
      </c>
    </row>
    <row r="275" spans="1:6" s="103" customFormat="1" ht="25.5" hidden="1">
      <c r="A275" s="48"/>
      <c r="B275" s="102" t="s">
        <v>439</v>
      </c>
      <c r="C275" s="102" t="s">
        <v>438</v>
      </c>
      <c r="D275" s="97" t="s">
        <v>423</v>
      </c>
      <c r="E275" s="97" t="s">
        <v>433</v>
      </c>
      <c r="F275" s="101">
        <v>45000</v>
      </c>
    </row>
    <row r="276" spans="1:6" s="103" customFormat="1" ht="25.5" hidden="1">
      <c r="A276" s="48"/>
      <c r="B276" s="102" t="s">
        <v>439</v>
      </c>
      <c r="C276" s="102" t="s">
        <v>438</v>
      </c>
      <c r="D276" s="97" t="s">
        <v>424</v>
      </c>
      <c r="E276" s="97" t="s">
        <v>434</v>
      </c>
      <c r="F276" s="101">
        <v>37000</v>
      </c>
    </row>
    <row r="277" spans="1:6" s="103" customFormat="1" ht="25.5" hidden="1">
      <c r="A277" s="48"/>
      <c r="B277" s="102" t="s">
        <v>439</v>
      </c>
      <c r="C277" s="102" t="s">
        <v>438</v>
      </c>
      <c r="D277" s="97" t="s">
        <v>425</v>
      </c>
      <c r="E277" s="97" t="s">
        <v>435</v>
      </c>
      <c r="F277" s="101">
        <v>250000</v>
      </c>
    </row>
    <row r="278" spans="1:6" s="103" customFormat="1" ht="25.5" hidden="1">
      <c r="A278" s="48"/>
      <c r="B278" s="102" t="s">
        <v>439</v>
      </c>
      <c r="C278" s="102" t="s">
        <v>438</v>
      </c>
      <c r="D278" s="97" t="s">
        <v>426</v>
      </c>
      <c r="E278" s="97" t="s">
        <v>436</v>
      </c>
      <c r="F278" s="101">
        <v>20000</v>
      </c>
    </row>
    <row r="279" spans="1:6" ht="25.5" hidden="1">
      <c r="A279" s="48"/>
      <c r="B279" s="102" t="s">
        <v>439</v>
      </c>
      <c r="C279" s="102" t="s">
        <v>438</v>
      </c>
      <c r="D279" s="97" t="s">
        <v>90</v>
      </c>
      <c r="E279" s="97" t="s">
        <v>91</v>
      </c>
      <c r="F279" s="101">
        <v>3890</v>
      </c>
    </row>
    <row r="280" spans="1:6" ht="12.75" hidden="1">
      <c r="A280" s="48">
        <v>921</v>
      </c>
      <c r="B280" s="49">
        <v>92195</v>
      </c>
      <c r="C280" s="48">
        <v>2446</v>
      </c>
      <c r="D280" s="23"/>
      <c r="E280" s="23"/>
      <c r="F280" s="90">
        <f>F281</f>
        <v>25650</v>
      </c>
    </row>
    <row r="281" spans="1:6" ht="25.5" hidden="1">
      <c r="A281" s="46">
        <v>921</v>
      </c>
      <c r="B281" s="47">
        <v>92195</v>
      </c>
      <c r="C281" s="46">
        <v>2446</v>
      </c>
      <c r="D281" s="44" t="s">
        <v>226</v>
      </c>
      <c r="E281" s="44" t="s">
        <v>227</v>
      </c>
      <c r="F281" s="4">
        <v>25650</v>
      </c>
    </row>
    <row r="282" spans="1:6" s="103" customFormat="1" ht="12.75" hidden="1">
      <c r="A282" s="67"/>
      <c r="B282" s="49">
        <v>92195</v>
      </c>
      <c r="C282" s="48">
        <v>2449</v>
      </c>
      <c r="D282" s="50"/>
      <c r="E282" s="50"/>
      <c r="F282" s="90">
        <f>F283+F284+F285+F286</f>
        <v>767366.73</v>
      </c>
    </row>
    <row r="283" spans="1:6" ht="12.75" hidden="1">
      <c r="A283" s="1"/>
      <c r="B283" s="47">
        <v>92195</v>
      </c>
      <c r="C283" s="46">
        <v>2449</v>
      </c>
      <c r="D283" s="84" t="s">
        <v>167</v>
      </c>
      <c r="E283" s="84" t="s">
        <v>168</v>
      </c>
      <c r="F283" s="81">
        <v>115686</v>
      </c>
    </row>
    <row r="284" spans="1:6" ht="25.5" hidden="1">
      <c r="A284" s="1">
        <v>921</v>
      </c>
      <c r="B284" s="47">
        <v>92195</v>
      </c>
      <c r="C284" s="46">
        <v>2449</v>
      </c>
      <c r="D284" s="84" t="s">
        <v>355</v>
      </c>
      <c r="E284" s="84" t="s">
        <v>380</v>
      </c>
      <c r="F284" s="81">
        <v>500000</v>
      </c>
    </row>
    <row r="285" spans="1:6" ht="25.5" hidden="1">
      <c r="A285" s="85"/>
      <c r="B285" s="2">
        <v>92195</v>
      </c>
      <c r="C285" s="1">
        <v>2449</v>
      </c>
      <c r="D285" s="3" t="s">
        <v>384</v>
      </c>
      <c r="E285" s="3" t="s">
        <v>385</v>
      </c>
      <c r="F285" s="4">
        <v>4455</v>
      </c>
    </row>
    <row r="286" spans="1:6" ht="38.25" hidden="1">
      <c r="A286" s="85"/>
      <c r="B286" s="2">
        <v>92195</v>
      </c>
      <c r="C286" s="1">
        <v>2449</v>
      </c>
      <c r="D286" s="86" t="s">
        <v>390</v>
      </c>
      <c r="E286" s="86" t="s">
        <v>391</v>
      </c>
      <c r="F286" s="4">
        <v>147225.73</v>
      </c>
    </row>
    <row r="287" spans="1:6" ht="12.75" hidden="1">
      <c r="A287" s="48">
        <v>921</v>
      </c>
      <c r="B287" s="49">
        <v>92195</v>
      </c>
      <c r="C287" s="48">
        <v>2450</v>
      </c>
      <c r="D287" s="23"/>
      <c r="E287" s="23"/>
      <c r="F287" s="90">
        <f>F288+F289</f>
        <v>215000</v>
      </c>
    </row>
    <row r="288" spans="1:6" ht="12.75" hidden="1">
      <c r="A288" s="85"/>
      <c r="B288" s="114" t="s">
        <v>439</v>
      </c>
      <c r="C288" s="114" t="s">
        <v>444</v>
      </c>
      <c r="D288" s="97" t="s">
        <v>440</v>
      </c>
      <c r="E288" s="97" t="s">
        <v>442</v>
      </c>
      <c r="F288" s="101">
        <v>15000</v>
      </c>
    </row>
    <row r="289" spans="1:6" ht="25.5" hidden="1">
      <c r="A289" s="85"/>
      <c r="B289" s="114" t="s">
        <v>439</v>
      </c>
      <c r="C289" s="114" t="s">
        <v>444</v>
      </c>
      <c r="D289" s="97" t="s">
        <v>441</v>
      </c>
      <c r="E289" s="97" t="s">
        <v>443</v>
      </c>
      <c r="F289" s="115">
        <v>200000</v>
      </c>
    </row>
    <row r="290" spans="1:6" ht="12.75" hidden="1">
      <c r="A290" s="85"/>
      <c r="B290" s="49">
        <v>92195</v>
      </c>
      <c r="C290" s="48">
        <v>2456</v>
      </c>
      <c r="D290" s="3"/>
      <c r="E290" s="3"/>
      <c r="F290" s="90">
        <f>F291+F292</f>
        <v>133293.65</v>
      </c>
    </row>
    <row r="291" spans="1:6" ht="25.5" hidden="1">
      <c r="A291" s="42">
        <v>921</v>
      </c>
      <c r="B291" s="43">
        <v>92195</v>
      </c>
      <c r="C291" s="42">
        <v>2456</v>
      </c>
      <c r="D291" s="44" t="s">
        <v>216</v>
      </c>
      <c r="E291" s="44" t="s">
        <v>275</v>
      </c>
      <c r="F291" s="66">
        <v>115432.65</v>
      </c>
    </row>
    <row r="292" spans="1:6" ht="25.5" hidden="1">
      <c r="A292" s="1">
        <v>921</v>
      </c>
      <c r="B292" s="47">
        <v>92195</v>
      </c>
      <c r="C292" s="46">
        <v>2456</v>
      </c>
      <c r="D292" s="84" t="s">
        <v>225</v>
      </c>
      <c r="E292" s="84" t="s">
        <v>363</v>
      </c>
      <c r="F292" s="75">
        <v>17861</v>
      </c>
    </row>
    <row r="293" spans="1:6" ht="12.75" hidden="1">
      <c r="A293" s="42"/>
      <c r="B293" s="49">
        <v>92195</v>
      </c>
      <c r="C293" s="48">
        <v>2459</v>
      </c>
      <c r="D293" s="3"/>
      <c r="E293" s="3"/>
      <c r="F293" s="90">
        <f>F294+F295+F296</f>
        <v>664030.85</v>
      </c>
    </row>
    <row r="294" spans="1:6" ht="25.5" hidden="1">
      <c r="A294" s="1">
        <v>921</v>
      </c>
      <c r="B294" s="47">
        <v>92195</v>
      </c>
      <c r="C294" s="46">
        <v>2459</v>
      </c>
      <c r="D294" s="84" t="s">
        <v>354</v>
      </c>
      <c r="E294" s="84" t="s">
        <v>379</v>
      </c>
      <c r="F294" s="75">
        <v>50000</v>
      </c>
    </row>
    <row r="295" spans="1:6" ht="25.5" hidden="1">
      <c r="A295" s="1">
        <v>921</v>
      </c>
      <c r="B295" s="47">
        <v>92195</v>
      </c>
      <c r="C295" s="46">
        <v>2459</v>
      </c>
      <c r="D295" s="84" t="s">
        <v>345</v>
      </c>
      <c r="E295" s="84" t="s">
        <v>366</v>
      </c>
      <c r="F295" s="66">
        <f>556725+55300</f>
        <v>612025</v>
      </c>
    </row>
    <row r="296" spans="1:6" ht="25.5" hidden="1">
      <c r="A296" s="42"/>
      <c r="B296" s="25">
        <v>92195</v>
      </c>
      <c r="C296" s="24">
        <v>2459</v>
      </c>
      <c r="D296" s="3" t="s">
        <v>393</v>
      </c>
      <c r="E296" s="3" t="s">
        <v>394</v>
      </c>
      <c r="F296" s="66">
        <v>2005.85</v>
      </c>
    </row>
    <row r="297" spans="1:6" ht="12.75" hidden="1">
      <c r="A297" s="48">
        <v>921</v>
      </c>
      <c r="B297" s="49">
        <v>92195</v>
      </c>
      <c r="C297" s="48">
        <v>6260</v>
      </c>
      <c r="D297" s="3"/>
      <c r="E297" s="3"/>
      <c r="F297" s="90">
        <f>SUM(F298:F376)</f>
        <v>22680110</v>
      </c>
    </row>
    <row r="298" spans="1:6" ht="12.75" hidden="1">
      <c r="A298" s="48"/>
      <c r="B298" s="2">
        <v>92195</v>
      </c>
      <c r="C298" s="1">
        <v>6260</v>
      </c>
      <c r="D298" s="3" t="s">
        <v>398</v>
      </c>
      <c r="E298" s="3" t="s">
        <v>400</v>
      </c>
      <c r="F298" s="66">
        <v>1613180</v>
      </c>
    </row>
    <row r="299" spans="1:6" ht="12.75" hidden="1">
      <c r="A299" s="48"/>
      <c r="B299" s="2">
        <v>92195</v>
      </c>
      <c r="C299" s="1">
        <v>6260</v>
      </c>
      <c r="D299" s="3" t="s">
        <v>399</v>
      </c>
      <c r="E299" s="3" t="s">
        <v>401</v>
      </c>
      <c r="F299" s="66">
        <v>2386820</v>
      </c>
    </row>
    <row r="300" spans="1:6" ht="25.5" hidden="1">
      <c r="A300" s="48"/>
      <c r="B300" s="102" t="s">
        <v>439</v>
      </c>
      <c r="C300" s="102" t="s">
        <v>72</v>
      </c>
      <c r="D300" s="104" t="s">
        <v>445</v>
      </c>
      <c r="E300" s="97" t="s">
        <v>696</v>
      </c>
      <c r="F300" s="101">
        <v>80000</v>
      </c>
    </row>
    <row r="301" spans="1:6" ht="12.75" hidden="1">
      <c r="A301" s="48"/>
      <c r="B301" s="102" t="s">
        <v>439</v>
      </c>
      <c r="C301" s="102" t="s">
        <v>72</v>
      </c>
      <c r="D301" s="104" t="s">
        <v>446</v>
      </c>
      <c r="E301" s="97" t="s">
        <v>697</v>
      </c>
      <c r="F301" s="101">
        <v>150000</v>
      </c>
    </row>
    <row r="302" spans="1:6" ht="25.5" hidden="1">
      <c r="A302" s="48"/>
      <c r="B302" s="102" t="s">
        <v>439</v>
      </c>
      <c r="C302" s="102" t="s">
        <v>72</v>
      </c>
      <c r="D302" s="104" t="s">
        <v>447</v>
      </c>
      <c r="E302" s="97" t="s">
        <v>698</v>
      </c>
      <c r="F302" s="101">
        <v>690000</v>
      </c>
    </row>
    <row r="303" spans="1:6" ht="38.25" hidden="1">
      <c r="A303" s="48"/>
      <c r="B303" s="102" t="s">
        <v>439</v>
      </c>
      <c r="C303" s="102" t="s">
        <v>72</v>
      </c>
      <c r="D303" s="104" t="s">
        <v>448</v>
      </c>
      <c r="E303" s="97" t="s">
        <v>699</v>
      </c>
      <c r="F303" s="101">
        <v>350000</v>
      </c>
    </row>
    <row r="304" spans="1:6" ht="51" hidden="1">
      <c r="A304" s="48"/>
      <c r="B304" s="102" t="s">
        <v>439</v>
      </c>
      <c r="C304" s="102" t="s">
        <v>72</v>
      </c>
      <c r="D304" s="104" t="s">
        <v>449</v>
      </c>
      <c r="E304" s="97" t="s">
        <v>700</v>
      </c>
      <c r="F304" s="101">
        <v>1000000</v>
      </c>
    </row>
    <row r="305" spans="1:6" ht="25.5" hidden="1">
      <c r="A305" s="48"/>
      <c r="B305" s="102" t="s">
        <v>439</v>
      </c>
      <c r="C305" s="102" t="s">
        <v>72</v>
      </c>
      <c r="D305" s="104" t="s">
        <v>450</v>
      </c>
      <c r="E305" s="97" t="s">
        <v>701</v>
      </c>
      <c r="F305" s="101">
        <v>620000</v>
      </c>
    </row>
    <row r="306" spans="1:6" ht="25.5" hidden="1">
      <c r="A306" s="48"/>
      <c r="B306" s="102" t="s">
        <v>439</v>
      </c>
      <c r="C306" s="102" t="s">
        <v>72</v>
      </c>
      <c r="D306" s="104" t="s">
        <v>451</v>
      </c>
      <c r="E306" s="97" t="s">
        <v>702</v>
      </c>
      <c r="F306" s="101">
        <v>300000</v>
      </c>
    </row>
    <row r="307" spans="1:6" ht="12.75" hidden="1">
      <c r="A307" s="48"/>
      <c r="B307" s="102" t="s">
        <v>439</v>
      </c>
      <c r="C307" s="102" t="s">
        <v>72</v>
      </c>
      <c r="D307" s="104" t="s">
        <v>452</v>
      </c>
      <c r="E307" s="97" t="s">
        <v>703</v>
      </c>
      <c r="F307" s="101">
        <v>250000</v>
      </c>
    </row>
    <row r="308" spans="1:6" ht="25.5" hidden="1">
      <c r="A308" s="48"/>
      <c r="B308" s="102" t="s">
        <v>439</v>
      </c>
      <c r="C308" s="102" t="s">
        <v>72</v>
      </c>
      <c r="D308" s="104" t="s">
        <v>453</v>
      </c>
      <c r="E308" s="97" t="s">
        <v>704</v>
      </c>
      <c r="F308" s="101">
        <v>410000</v>
      </c>
    </row>
    <row r="309" spans="1:6" ht="38.25" hidden="1">
      <c r="A309" s="48"/>
      <c r="B309" s="102" t="s">
        <v>439</v>
      </c>
      <c r="C309" s="102" t="s">
        <v>72</v>
      </c>
      <c r="D309" s="104" t="s">
        <v>454</v>
      </c>
      <c r="E309" s="97" t="s">
        <v>705</v>
      </c>
      <c r="F309" s="101">
        <v>300000</v>
      </c>
    </row>
    <row r="310" spans="1:6" ht="51" hidden="1">
      <c r="A310" s="48"/>
      <c r="B310" s="102" t="s">
        <v>439</v>
      </c>
      <c r="C310" s="102" t="s">
        <v>72</v>
      </c>
      <c r="D310" s="104" t="s">
        <v>455</v>
      </c>
      <c r="E310" s="97" t="s">
        <v>2</v>
      </c>
      <c r="F310" s="101">
        <v>450000</v>
      </c>
    </row>
    <row r="311" spans="1:6" ht="25.5" hidden="1">
      <c r="A311" s="48"/>
      <c r="B311" s="102" t="s">
        <v>439</v>
      </c>
      <c r="C311" s="102" t="s">
        <v>72</v>
      </c>
      <c r="D311" s="104" t="s">
        <v>456</v>
      </c>
      <c r="E311" s="97" t="s">
        <v>3</v>
      </c>
      <c r="F311" s="101">
        <v>300000</v>
      </c>
    </row>
    <row r="312" spans="1:6" ht="25.5" hidden="1">
      <c r="A312" s="48"/>
      <c r="B312" s="102" t="s">
        <v>439</v>
      </c>
      <c r="C312" s="102" t="s">
        <v>72</v>
      </c>
      <c r="D312" s="104" t="s">
        <v>457</v>
      </c>
      <c r="E312" s="97" t="s">
        <v>4</v>
      </c>
      <c r="F312" s="101">
        <v>100000</v>
      </c>
    </row>
    <row r="313" spans="1:6" ht="38.25" hidden="1">
      <c r="A313" s="48"/>
      <c r="B313" s="102" t="s">
        <v>439</v>
      </c>
      <c r="C313" s="102" t="s">
        <v>72</v>
      </c>
      <c r="D313" s="104" t="s">
        <v>461</v>
      </c>
      <c r="E313" s="97" t="s">
        <v>5</v>
      </c>
      <c r="F313" s="101">
        <v>600000</v>
      </c>
    </row>
    <row r="314" spans="1:6" ht="38.25" hidden="1">
      <c r="A314" s="48"/>
      <c r="B314" s="102" t="s">
        <v>439</v>
      </c>
      <c r="C314" s="102" t="s">
        <v>72</v>
      </c>
      <c r="D314" s="104" t="s">
        <v>462</v>
      </c>
      <c r="E314" s="97" t="s">
        <v>6</v>
      </c>
      <c r="F314" s="101">
        <v>300000</v>
      </c>
    </row>
    <row r="315" spans="1:6" ht="25.5" hidden="1">
      <c r="A315" s="48"/>
      <c r="B315" s="102" t="s">
        <v>439</v>
      </c>
      <c r="C315" s="102" t="s">
        <v>72</v>
      </c>
      <c r="D315" s="104" t="s">
        <v>130</v>
      </c>
      <c r="E315" s="97" t="s">
        <v>7</v>
      </c>
      <c r="F315" s="101">
        <v>50000</v>
      </c>
    </row>
    <row r="316" spans="1:6" ht="25.5" hidden="1">
      <c r="A316" s="48"/>
      <c r="B316" s="102" t="s">
        <v>439</v>
      </c>
      <c r="C316" s="102" t="s">
        <v>72</v>
      </c>
      <c r="D316" s="104" t="s">
        <v>463</v>
      </c>
      <c r="E316" s="97" t="s">
        <v>8</v>
      </c>
      <c r="F316" s="101">
        <v>120000</v>
      </c>
    </row>
    <row r="317" spans="1:6" ht="51" hidden="1">
      <c r="A317" s="48"/>
      <c r="B317" s="102" t="s">
        <v>439</v>
      </c>
      <c r="C317" s="102" t="s">
        <v>72</v>
      </c>
      <c r="D317" s="104" t="s">
        <v>464</v>
      </c>
      <c r="E317" s="97" t="s">
        <v>9</v>
      </c>
      <c r="F317" s="101">
        <v>100000</v>
      </c>
    </row>
    <row r="318" spans="1:6" ht="51" hidden="1">
      <c r="A318" s="48"/>
      <c r="B318" s="102" t="s">
        <v>439</v>
      </c>
      <c r="C318" s="102" t="s">
        <v>72</v>
      </c>
      <c r="D318" s="104" t="s">
        <v>465</v>
      </c>
      <c r="E318" s="97" t="s">
        <v>10</v>
      </c>
      <c r="F318" s="101">
        <v>120000</v>
      </c>
    </row>
    <row r="319" spans="1:6" ht="25.5" hidden="1">
      <c r="A319" s="48"/>
      <c r="B319" s="102" t="s">
        <v>439</v>
      </c>
      <c r="C319" s="102" t="s">
        <v>72</v>
      </c>
      <c r="D319" s="104" t="s">
        <v>466</v>
      </c>
      <c r="E319" s="97" t="s">
        <v>11</v>
      </c>
      <c r="F319" s="101">
        <v>150000</v>
      </c>
    </row>
    <row r="320" spans="1:6" ht="51" hidden="1">
      <c r="A320" s="48"/>
      <c r="B320" s="102" t="s">
        <v>439</v>
      </c>
      <c r="C320" s="102" t="s">
        <v>72</v>
      </c>
      <c r="D320" s="104" t="s">
        <v>467</v>
      </c>
      <c r="E320" s="97" t="s">
        <v>12</v>
      </c>
      <c r="F320" s="101">
        <v>350000</v>
      </c>
    </row>
    <row r="321" spans="1:6" ht="25.5" hidden="1">
      <c r="A321" s="48"/>
      <c r="B321" s="102" t="s">
        <v>439</v>
      </c>
      <c r="C321" s="102" t="s">
        <v>72</v>
      </c>
      <c r="D321" s="104" t="s">
        <v>468</v>
      </c>
      <c r="E321" s="97" t="s">
        <v>13</v>
      </c>
      <c r="F321" s="101">
        <v>600000</v>
      </c>
    </row>
    <row r="322" spans="1:6" ht="38.25" hidden="1">
      <c r="A322" s="48"/>
      <c r="B322" s="102" t="s">
        <v>439</v>
      </c>
      <c r="C322" s="102" t="s">
        <v>72</v>
      </c>
      <c r="D322" s="104" t="s">
        <v>469</v>
      </c>
      <c r="E322" s="97" t="s">
        <v>14</v>
      </c>
      <c r="F322" s="101">
        <v>40000</v>
      </c>
    </row>
    <row r="323" spans="1:6" ht="25.5" hidden="1">
      <c r="A323" s="48"/>
      <c r="B323" s="102" t="s">
        <v>439</v>
      </c>
      <c r="C323" s="102" t="s">
        <v>72</v>
      </c>
      <c r="D323" s="104" t="s">
        <v>470</v>
      </c>
      <c r="E323" s="97" t="s">
        <v>15</v>
      </c>
      <c r="F323" s="101">
        <v>500000</v>
      </c>
    </row>
    <row r="324" spans="1:6" ht="25.5" hidden="1">
      <c r="A324" s="48"/>
      <c r="B324" s="102" t="s">
        <v>439</v>
      </c>
      <c r="C324" s="102" t="s">
        <v>72</v>
      </c>
      <c r="D324" s="104" t="s">
        <v>471</v>
      </c>
      <c r="E324" s="97" t="s">
        <v>16</v>
      </c>
      <c r="F324" s="101">
        <v>165000</v>
      </c>
    </row>
    <row r="325" spans="1:6" ht="25.5" hidden="1">
      <c r="A325" s="48"/>
      <c r="B325" s="102" t="s">
        <v>439</v>
      </c>
      <c r="C325" s="102" t="s">
        <v>72</v>
      </c>
      <c r="D325" s="104" t="s">
        <v>472</v>
      </c>
      <c r="E325" s="97" t="s">
        <v>17</v>
      </c>
      <c r="F325" s="101">
        <v>150000</v>
      </c>
    </row>
    <row r="326" spans="1:6" ht="25.5" hidden="1">
      <c r="A326" s="48"/>
      <c r="B326" s="102" t="s">
        <v>439</v>
      </c>
      <c r="C326" s="102" t="s">
        <v>72</v>
      </c>
      <c r="D326" s="104" t="s">
        <v>357</v>
      </c>
      <c r="E326" s="97" t="s">
        <v>18</v>
      </c>
      <c r="F326" s="101">
        <v>500000</v>
      </c>
    </row>
    <row r="327" spans="1:6" ht="25.5" hidden="1">
      <c r="A327" s="48"/>
      <c r="B327" s="102" t="s">
        <v>439</v>
      </c>
      <c r="C327" s="102" t="s">
        <v>72</v>
      </c>
      <c r="D327" s="104" t="s">
        <v>473</v>
      </c>
      <c r="E327" s="97" t="s">
        <v>19</v>
      </c>
      <c r="F327" s="101">
        <v>180000</v>
      </c>
    </row>
    <row r="328" spans="1:6" ht="25.5" hidden="1">
      <c r="A328" s="48"/>
      <c r="B328" s="102" t="s">
        <v>439</v>
      </c>
      <c r="C328" s="102" t="s">
        <v>72</v>
      </c>
      <c r="D328" s="104" t="s">
        <v>474</v>
      </c>
      <c r="E328" s="97" t="s">
        <v>20</v>
      </c>
      <c r="F328" s="101">
        <v>200000</v>
      </c>
    </row>
    <row r="329" spans="1:6" ht="38.25" hidden="1">
      <c r="A329" s="48"/>
      <c r="B329" s="102" t="s">
        <v>439</v>
      </c>
      <c r="C329" s="102" t="s">
        <v>72</v>
      </c>
      <c r="D329" s="104" t="s">
        <v>476</v>
      </c>
      <c r="E329" s="97" t="s">
        <v>22</v>
      </c>
      <c r="F329" s="101">
        <v>350000</v>
      </c>
    </row>
    <row r="330" spans="1:6" ht="38.25" hidden="1">
      <c r="A330" s="48"/>
      <c r="B330" s="102" t="s">
        <v>439</v>
      </c>
      <c r="C330" s="102" t="s">
        <v>72</v>
      </c>
      <c r="D330" s="104" t="s">
        <v>477</v>
      </c>
      <c r="E330" s="97" t="s">
        <v>23</v>
      </c>
      <c r="F330" s="101">
        <v>350000</v>
      </c>
    </row>
    <row r="331" spans="1:6" ht="25.5" hidden="1">
      <c r="A331" s="48"/>
      <c r="B331" s="102" t="s">
        <v>439</v>
      </c>
      <c r="C331" s="102" t="s">
        <v>72</v>
      </c>
      <c r="D331" s="104" t="s">
        <v>478</v>
      </c>
      <c r="E331" s="97" t="s">
        <v>24</v>
      </c>
      <c r="F331" s="101">
        <v>300000</v>
      </c>
    </row>
    <row r="332" spans="1:6" ht="51" hidden="1">
      <c r="A332" s="48"/>
      <c r="B332" s="102" t="s">
        <v>439</v>
      </c>
      <c r="C332" s="102" t="s">
        <v>72</v>
      </c>
      <c r="D332" s="104" t="s">
        <v>479</v>
      </c>
      <c r="E332" s="97" t="s">
        <v>25</v>
      </c>
      <c r="F332" s="101">
        <v>325000</v>
      </c>
    </row>
    <row r="333" spans="1:6" ht="25.5" hidden="1">
      <c r="A333" s="48"/>
      <c r="B333" s="102" t="s">
        <v>439</v>
      </c>
      <c r="C333" s="102" t="s">
        <v>72</v>
      </c>
      <c r="D333" s="104" t="s">
        <v>480</v>
      </c>
      <c r="E333" s="97" t="s">
        <v>26</v>
      </c>
      <c r="F333" s="101">
        <v>90000</v>
      </c>
    </row>
    <row r="334" spans="1:6" ht="38.25" hidden="1">
      <c r="A334" s="48"/>
      <c r="B334" s="102" t="s">
        <v>439</v>
      </c>
      <c r="C334" s="102" t="s">
        <v>72</v>
      </c>
      <c r="D334" s="104" t="s">
        <v>199</v>
      </c>
      <c r="E334" s="97" t="s">
        <v>27</v>
      </c>
      <c r="F334" s="101">
        <v>100000</v>
      </c>
    </row>
    <row r="335" spans="1:6" ht="25.5" hidden="1">
      <c r="A335" s="48"/>
      <c r="B335" s="102" t="s">
        <v>439</v>
      </c>
      <c r="C335" s="102" t="s">
        <v>72</v>
      </c>
      <c r="D335" s="104" t="s">
        <v>481</v>
      </c>
      <c r="E335" s="97" t="s">
        <v>28</v>
      </c>
      <c r="F335" s="101">
        <v>200000</v>
      </c>
    </row>
    <row r="336" spans="1:6" ht="38.25" hidden="1">
      <c r="A336" s="48"/>
      <c r="B336" s="102" t="s">
        <v>439</v>
      </c>
      <c r="C336" s="102" t="s">
        <v>72</v>
      </c>
      <c r="D336" s="104" t="s">
        <v>482</v>
      </c>
      <c r="E336" s="97" t="s">
        <v>29</v>
      </c>
      <c r="F336" s="101">
        <v>130000</v>
      </c>
    </row>
    <row r="337" spans="1:6" ht="12.75" hidden="1">
      <c r="A337" s="48"/>
      <c r="B337" s="102" t="s">
        <v>439</v>
      </c>
      <c r="C337" s="102" t="s">
        <v>72</v>
      </c>
      <c r="D337" s="104" t="s">
        <v>483</v>
      </c>
      <c r="E337" s="97" t="s">
        <v>30</v>
      </c>
      <c r="F337" s="101">
        <v>300000</v>
      </c>
    </row>
    <row r="338" spans="1:6" ht="25.5" hidden="1">
      <c r="A338" s="48"/>
      <c r="B338" s="102" t="s">
        <v>439</v>
      </c>
      <c r="C338" s="102" t="s">
        <v>72</v>
      </c>
      <c r="D338" s="104" t="s">
        <v>484</v>
      </c>
      <c r="E338" s="97" t="s">
        <v>31</v>
      </c>
      <c r="F338" s="101">
        <v>110000</v>
      </c>
    </row>
    <row r="339" spans="1:6" ht="51" hidden="1">
      <c r="A339" s="48"/>
      <c r="B339" s="102" t="s">
        <v>439</v>
      </c>
      <c r="C339" s="102" t="s">
        <v>72</v>
      </c>
      <c r="D339" s="104" t="s">
        <v>485</v>
      </c>
      <c r="E339" s="97" t="s">
        <v>32</v>
      </c>
      <c r="F339" s="101">
        <v>1000000</v>
      </c>
    </row>
    <row r="340" spans="1:6" ht="25.5" hidden="1">
      <c r="A340" s="48"/>
      <c r="B340" s="102" t="s">
        <v>439</v>
      </c>
      <c r="C340" s="102" t="s">
        <v>72</v>
      </c>
      <c r="D340" s="104" t="s">
        <v>181</v>
      </c>
      <c r="E340" s="97" t="s">
        <v>33</v>
      </c>
      <c r="F340" s="101">
        <v>25000</v>
      </c>
    </row>
    <row r="341" spans="1:6" ht="25.5" hidden="1">
      <c r="A341" s="48"/>
      <c r="B341" s="102" t="s">
        <v>439</v>
      </c>
      <c r="C341" s="102" t="s">
        <v>72</v>
      </c>
      <c r="D341" s="104" t="s">
        <v>486</v>
      </c>
      <c r="E341" s="97" t="s">
        <v>34</v>
      </c>
      <c r="F341" s="101">
        <v>225000</v>
      </c>
    </row>
    <row r="342" spans="1:6" ht="25.5" hidden="1">
      <c r="A342" s="48"/>
      <c r="B342" s="102" t="s">
        <v>439</v>
      </c>
      <c r="C342" s="102" t="s">
        <v>72</v>
      </c>
      <c r="D342" s="104" t="s">
        <v>461</v>
      </c>
      <c r="E342" s="97" t="s">
        <v>35</v>
      </c>
      <c r="F342" s="101">
        <v>200000</v>
      </c>
    </row>
    <row r="343" spans="1:6" ht="12.75" hidden="1">
      <c r="A343" s="48"/>
      <c r="B343" s="102" t="s">
        <v>439</v>
      </c>
      <c r="C343" s="102" t="s">
        <v>72</v>
      </c>
      <c r="D343" s="104" t="s">
        <v>487</v>
      </c>
      <c r="E343" s="97" t="s">
        <v>36</v>
      </c>
      <c r="F343" s="101">
        <v>500000</v>
      </c>
    </row>
    <row r="344" spans="1:6" ht="25.5" hidden="1">
      <c r="A344" s="48"/>
      <c r="B344" s="102" t="s">
        <v>439</v>
      </c>
      <c r="C344" s="102" t="s">
        <v>72</v>
      </c>
      <c r="D344" s="104" t="s">
        <v>488</v>
      </c>
      <c r="E344" s="97" t="s">
        <v>37</v>
      </c>
      <c r="F344" s="101">
        <v>200000</v>
      </c>
    </row>
    <row r="345" spans="1:6" ht="38.25" hidden="1">
      <c r="A345" s="48"/>
      <c r="B345" s="102" t="s">
        <v>439</v>
      </c>
      <c r="C345" s="102" t="s">
        <v>72</v>
      </c>
      <c r="D345" s="104" t="s">
        <v>489</v>
      </c>
      <c r="E345" s="97" t="s">
        <v>38</v>
      </c>
      <c r="F345" s="101">
        <v>130000</v>
      </c>
    </row>
    <row r="346" spans="1:6" ht="25.5" hidden="1">
      <c r="A346" s="48"/>
      <c r="B346" s="102" t="s">
        <v>439</v>
      </c>
      <c r="C346" s="102" t="s">
        <v>72</v>
      </c>
      <c r="D346" s="104" t="s">
        <v>490</v>
      </c>
      <c r="E346" s="97" t="s">
        <v>39</v>
      </c>
      <c r="F346" s="101">
        <v>350000</v>
      </c>
    </row>
    <row r="347" spans="1:6" ht="89.25" hidden="1">
      <c r="A347" s="48"/>
      <c r="B347" s="102" t="s">
        <v>439</v>
      </c>
      <c r="C347" s="102" t="s">
        <v>72</v>
      </c>
      <c r="D347" s="104" t="s">
        <v>491</v>
      </c>
      <c r="E347" s="97" t="s">
        <v>40</v>
      </c>
      <c r="F347" s="101">
        <v>250000</v>
      </c>
    </row>
    <row r="348" spans="1:6" ht="38.25" hidden="1">
      <c r="A348" s="48"/>
      <c r="B348" s="102" t="s">
        <v>439</v>
      </c>
      <c r="C348" s="102" t="s">
        <v>72</v>
      </c>
      <c r="D348" s="104" t="s">
        <v>492</v>
      </c>
      <c r="E348" s="97" t="s">
        <v>41</v>
      </c>
      <c r="F348" s="101">
        <v>100000</v>
      </c>
    </row>
    <row r="349" spans="1:6" ht="25.5" hidden="1">
      <c r="A349" s="48"/>
      <c r="B349" s="102" t="s">
        <v>439</v>
      </c>
      <c r="C349" s="102" t="s">
        <v>72</v>
      </c>
      <c r="D349" s="104" t="s">
        <v>493</v>
      </c>
      <c r="E349" s="97" t="s">
        <v>42</v>
      </c>
      <c r="F349" s="101">
        <v>190000</v>
      </c>
    </row>
    <row r="350" spans="1:6" ht="38.25" hidden="1">
      <c r="A350" s="48"/>
      <c r="B350" s="102" t="s">
        <v>439</v>
      </c>
      <c r="C350" s="102" t="s">
        <v>72</v>
      </c>
      <c r="D350" s="104" t="s">
        <v>494</v>
      </c>
      <c r="E350" s="97" t="s">
        <v>396</v>
      </c>
      <c r="F350" s="101">
        <v>170000</v>
      </c>
    </row>
    <row r="351" spans="1:6" ht="51" hidden="1">
      <c r="A351" s="48"/>
      <c r="B351" s="102" t="s">
        <v>439</v>
      </c>
      <c r="C351" s="102" t="s">
        <v>72</v>
      </c>
      <c r="D351" s="104" t="s">
        <v>495</v>
      </c>
      <c r="E351" s="97" t="s">
        <v>43</v>
      </c>
      <c r="F351" s="101">
        <v>15000</v>
      </c>
    </row>
    <row r="352" spans="1:6" ht="38.25" hidden="1">
      <c r="A352" s="48"/>
      <c r="B352" s="102" t="s">
        <v>439</v>
      </c>
      <c r="C352" s="102" t="s">
        <v>72</v>
      </c>
      <c r="D352" s="104" t="s">
        <v>496</v>
      </c>
      <c r="E352" s="97" t="s">
        <v>44</v>
      </c>
      <c r="F352" s="101">
        <v>200000</v>
      </c>
    </row>
    <row r="353" spans="1:6" ht="25.5" hidden="1">
      <c r="A353" s="48"/>
      <c r="B353" s="102" t="s">
        <v>439</v>
      </c>
      <c r="C353" s="102" t="s">
        <v>72</v>
      </c>
      <c r="D353" s="104" t="s">
        <v>497</v>
      </c>
      <c r="E353" s="97" t="s">
        <v>45</v>
      </c>
      <c r="F353" s="101">
        <v>350000</v>
      </c>
    </row>
    <row r="354" spans="1:6" ht="38.25" hidden="1">
      <c r="A354" s="48"/>
      <c r="B354" s="102" t="s">
        <v>439</v>
      </c>
      <c r="C354" s="102" t="s">
        <v>72</v>
      </c>
      <c r="D354" s="104" t="s">
        <v>498</v>
      </c>
      <c r="E354" s="97" t="s">
        <v>46</v>
      </c>
      <c r="F354" s="101">
        <v>650000</v>
      </c>
    </row>
    <row r="355" spans="1:6" ht="25.5" hidden="1">
      <c r="A355" s="48"/>
      <c r="B355" s="102" t="s">
        <v>439</v>
      </c>
      <c r="C355" s="102" t="s">
        <v>72</v>
      </c>
      <c r="D355" s="104" t="s">
        <v>398</v>
      </c>
      <c r="E355" s="97" t="s">
        <v>47</v>
      </c>
      <c r="F355" s="101">
        <v>180000</v>
      </c>
    </row>
    <row r="356" spans="1:6" ht="25.5" hidden="1">
      <c r="A356" s="48"/>
      <c r="B356" s="102" t="s">
        <v>439</v>
      </c>
      <c r="C356" s="102" t="s">
        <v>72</v>
      </c>
      <c r="D356" s="104" t="s">
        <v>499</v>
      </c>
      <c r="E356" s="97" t="s">
        <v>48</v>
      </c>
      <c r="F356" s="101">
        <v>125000</v>
      </c>
    </row>
    <row r="357" spans="1:6" ht="38.25" hidden="1">
      <c r="A357" s="48"/>
      <c r="B357" s="102" t="s">
        <v>439</v>
      </c>
      <c r="C357" s="102" t="s">
        <v>72</v>
      </c>
      <c r="D357" s="104" t="s">
        <v>500</v>
      </c>
      <c r="E357" s="97" t="s">
        <v>49</v>
      </c>
      <c r="F357" s="101">
        <v>500000</v>
      </c>
    </row>
    <row r="358" spans="1:6" ht="38.25" hidden="1">
      <c r="A358" s="48"/>
      <c r="B358" s="102" t="s">
        <v>439</v>
      </c>
      <c r="C358" s="102" t="s">
        <v>72</v>
      </c>
      <c r="D358" s="104" t="s">
        <v>501</v>
      </c>
      <c r="E358" s="97" t="s">
        <v>50</v>
      </c>
      <c r="F358" s="101">
        <v>75000</v>
      </c>
    </row>
    <row r="359" spans="1:6" ht="25.5" hidden="1">
      <c r="A359" s="48"/>
      <c r="B359" s="102" t="s">
        <v>439</v>
      </c>
      <c r="C359" s="102" t="s">
        <v>72</v>
      </c>
      <c r="D359" s="104" t="s">
        <v>502</v>
      </c>
      <c r="E359" s="97" t="s">
        <v>51</v>
      </c>
      <c r="F359" s="101">
        <v>65000</v>
      </c>
    </row>
    <row r="360" spans="1:6" ht="25.5" hidden="1">
      <c r="A360" s="48"/>
      <c r="B360" s="102" t="s">
        <v>439</v>
      </c>
      <c r="C360" s="102" t="s">
        <v>72</v>
      </c>
      <c r="D360" s="104" t="s">
        <v>503</v>
      </c>
      <c r="E360" s="97" t="s">
        <v>52</v>
      </c>
      <c r="F360" s="101">
        <v>85000</v>
      </c>
    </row>
    <row r="361" spans="1:6" ht="25.5" hidden="1">
      <c r="A361" s="48"/>
      <c r="B361" s="102" t="s">
        <v>439</v>
      </c>
      <c r="C361" s="102" t="s">
        <v>72</v>
      </c>
      <c r="D361" s="104" t="s">
        <v>504</v>
      </c>
      <c r="E361" s="97" t="s">
        <v>53</v>
      </c>
      <c r="F361" s="101">
        <v>15000</v>
      </c>
    </row>
    <row r="362" spans="1:6" ht="38.25" hidden="1">
      <c r="A362" s="48"/>
      <c r="B362" s="102" t="s">
        <v>439</v>
      </c>
      <c r="C362" s="102" t="s">
        <v>72</v>
      </c>
      <c r="D362" s="104" t="s">
        <v>505</v>
      </c>
      <c r="E362" s="97" t="s">
        <v>54</v>
      </c>
      <c r="F362" s="101">
        <v>150000</v>
      </c>
    </row>
    <row r="363" spans="1:6" ht="25.5" hidden="1">
      <c r="A363" s="48"/>
      <c r="B363" s="102" t="s">
        <v>439</v>
      </c>
      <c r="C363" s="102" t="s">
        <v>72</v>
      </c>
      <c r="D363" s="104" t="s">
        <v>506</v>
      </c>
      <c r="E363" s="97" t="s">
        <v>55</v>
      </c>
      <c r="F363" s="101">
        <v>70000</v>
      </c>
    </row>
    <row r="364" spans="1:6" ht="25.5" hidden="1">
      <c r="A364" s="48"/>
      <c r="B364" s="102" t="s">
        <v>439</v>
      </c>
      <c r="C364" s="102" t="s">
        <v>72</v>
      </c>
      <c r="D364" s="104" t="s">
        <v>507</v>
      </c>
      <c r="E364" s="97" t="s">
        <v>56</v>
      </c>
      <c r="F364" s="101">
        <v>60000</v>
      </c>
    </row>
    <row r="365" spans="1:6" ht="38.25" hidden="1">
      <c r="A365" s="48"/>
      <c r="B365" s="102" t="s">
        <v>439</v>
      </c>
      <c r="C365" s="102" t="s">
        <v>72</v>
      </c>
      <c r="D365" s="104" t="s">
        <v>508</v>
      </c>
      <c r="E365" s="97" t="s">
        <v>57</v>
      </c>
      <c r="F365" s="101">
        <v>110000</v>
      </c>
    </row>
    <row r="366" spans="1:6" ht="38.25" hidden="1">
      <c r="A366" s="48"/>
      <c r="B366" s="102" t="s">
        <v>439</v>
      </c>
      <c r="C366" s="102" t="s">
        <v>72</v>
      </c>
      <c r="D366" s="104" t="s">
        <v>690</v>
      </c>
      <c r="E366" s="97" t="s">
        <v>58</v>
      </c>
      <c r="F366" s="101">
        <v>300000</v>
      </c>
    </row>
    <row r="367" spans="1:6" ht="76.5" hidden="1">
      <c r="A367" s="48"/>
      <c r="B367" s="102" t="s">
        <v>439</v>
      </c>
      <c r="C367" s="102" t="s">
        <v>72</v>
      </c>
      <c r="D367" s="104" t="s">
        <v>171</v>
      </c>
      <c r="E367" s="97" t="s">
        <v>64</v>
      </c>
      <c r="F367" s="101">
        <v>15000</v>
      </c>
    </row>
    <row r="368" spans="1:6" ht="25.5" hidden="1">
      <c r="A368" s="48"/>
      <c r="B368" s="102" t="s">
        <v>439</v>
      </c>
      <c r="C368" s="102" t="s">
        <v>72</v>
      </c>
      <c r="D368" s="104" t="s">
        <v>691</v>
      </c>
      <c r="E368" s="97" t="s">
        <v>65</v>
      </c>
      <c r="F368" s="101">
        <v>120000</v>
      </c>
    </row>
    <row r="369" spans="1:6" ht="25.5" hidden="1">
      <c r="A369" s="48"/>
      <c r="B369" s="102" t="s">
        <v>439</v>
      </c>
      <c r="C369" s="102" t="s">
        <v>72</v>
      </c>
      <c r="D369" s="104" t="s">
        <v>692</v>
      </c>
      <c r="E369" s="97" t="s">
        <v>66</v>
      </c>
      <c r="F369" s="101">
        <v>120000</v>
      </c>
    </row>
    <row r="370" spans="1:6" ht="25.5" hidden="1">
      <c r="A370" s="48"/>
      <c r="B370" s="102" t="s">
        <v>439</v>
      </c>
      <c r="C370" s="102" t="s">
        <v>72</v>
      </c>
      <c r="D370" s="104" t="s">
        <v>693</v>
      </c>
      <c r="E370" s="97" t="s">
        <v>67</v>
      </c>
      <c r="F370" s="101">
        <v>80000</v>
      </c>
    </row>
    <row r="371" spans="1:6" ht="51" hidden="1">
      <c r="A371" s="48"/>
      <c r="B371" s="102" t="s">
        <v>439</v>
      </c>
      <c r="C371" s="102" t="s">
        <v>72</v>
      </c>
      <c r="D371" s="104" t="s">
        <v>694</v>
      </c>
      <c r="E371" s="97" t="s">
        <v>68</v>
      </c>
      <c r="F371" s="101">
        <v>184000</v>
      </c>
    </row>
    <row r="372" spans="1:6" ht="25.5" hidden="1">
      <c r="A372" s="48"/>
      <c r="B372" s="102" t="s">
        <v>439</v>
      </c>
      <c r="C372" s="102" t="s">
        <v>72</v>
      </c>
      <c r="D372" s="104" t="s">
        <v>695</v>
      </c>
      <c r="E372" s="97" t="s">
        <v>69</v>
      </c>
      <c r="F372" s="101">
        <v>40000</v>
      </c>
    </row>
    <row r="373" spans="1:6" ht="25.5" hidden="1">
      <c r="A373" s="48"/>
      <c r="B373" s="102" t="s">
        <v>439</v>
      </c>
      <c r="C373" s="102" t="s">
        <v>72</v>
      </c>
      <c r="D373" s="104" t="s">
        <v>390</v>
      </c>
      <c r="E373" s="97" t="s">
        <v>70</v>
      </c>
      <c r="F373" s="101">
        <v>150000</v>
      </c>
    </row>
    <row r="374" spans="1:6" ht="38.25" hidden="1">
      <c r="A374" s="48"/>
      <c r="B374" s="102" t="s">
        <v>439</v>
      </c>
      <c r="C374" s="102" t="s">
        <v>72</v>
      </c>
      <c r="D374" s="104" t="s">
        <v>505</v>
      </c>
      <c r="E374" s="97" t="s">
        <v>71</v>
      </c>
      <c r="F374" s="101">
        <v>50000</v>
      </c>
    </row>
    <row r="375" spans="1:6" ht="25.5" hidden="1">
      <c r="A375" s="48"/>
      <c r="B375" s="102" t="s">
        <v>439</v>
      </c>
      <c r="C375" s="102" t="s">
        <v>72</v>
      </c>
      <c r="D375" s="97" t="s">
        <v>90</v>
      </c>
      <c r="E375" s="97" t="s">
        <v>91</v>
      </c>
      <c r="F375" s="29">
        <v>31110</v>
      </c>
    </row>
    <row r="376" spans="1:6" ht="25.5" hidden="1">
      <c r="A376" s="48"/>
      <c r="B376" s="102" t="s">
        <v>439</v>
      </c>
      <c r="C376" s="102" t="s">
        <v>72</v>
      </c>
      <c r="D376" s="97" t="s">
        <v>90</v>
      </c>
      <c r="E376" s="97" t="s">
        <v>147</v>
      </c>
      <c r="F376" s="29">
        <v>220000</v>
      </c>
    </row>
    <row r="377" spans="1:6" s="10" customFormat="1" ht="12.75" hidden="1">
      <c r="A377" s="48">
        <v>921</v>
      </c>
      <c r="B377" s="52">
        <v>92195</v>
      </c>
      <c r="C377" s="52">
        <v>6266</v>
      </c>
      <c r="D377" s="51"/>
      <c r="E377" s="50"/>
      <c r="F377" s="88">
        <f>SUM(F378:F380)</f>
        <v>3181126.91</v>
      </c>
    </row>
    <row r="378" spans="1:6" ht="51" hidden="1">
      <c r="A378" s="42">
        <v>921</v>
      </c>
      <c r="B378" s="43">
        <v>92195</v>
      </c>
      <c r="C378" s="42">
        <v>6266</v>
      </c>
      <c r="D378" s="44" t="s">
        <v>192</v>
      </c>
      <c r="E378" s="44" t="s">
        <v>211</v>
      </c>
      <c r="F378" s="66">
        <v>164484.82</v>
      </c>
    </row>
    <row r="379" spans="1:6" ht="38.25" hidden="1">
      <c r="A379" s="42">
        <v>921</v>
      </c>
      <c r="B379" s="43">
        <v>92195</v>
      </c>
      <c r="C379" s="42">
        <v>6266</v>
      </c>
      <c r="D379" s="44" t="s">
        <v>240</v>
      </c>
      <c r="E379" s="44" t="s">
        <v>174</v>
      </c>
      <c r="F379" s="66">
        <v>8501.7</v>
      </c>
    </row>
    <row r="380" spans="1:6" ht="51" hidden="1">
      <c r="A380" s="42">
        <v>921</v>
      </c>
      <c r="B380" s="43">
        <v>92195</v>
      </c>
      <c r="C380" s="42">
        <v>6266</v>
      </c>
      <c r="D380" s="44" t="s">
        <v>171</v>
      </c>
      <c r="E380" s="44" t="s">
        <v>165</v>
      </c>
      <c r="F380" s="66">
        <f>270819+2737321.39</f>
        <v>3008140.39</v>
      </c>
    </row>
    <row r="381" spans="1:6" s="10" customFormat="1" ht="12.75" hidden="1">
      <c r="A381" s="48">
        <v>921</v>
      </c>
      <c r="B381" s="49">
        <v>92195</v>
      </c>
      <c r="C381" s="48">
        <v>6269</v>
      </c>
      <c r="D381" s="50"/>
      <c r="E381" s="50"/>
      <c r="F381" s="89">
        <f>SUM(F382:F410)</f>
        <v>34536621.53999999</v>
      </c>
    </row>
    <row r="382" spans="1:6" ht="25.5" hidden="1">
      <c r="A382" s="46">
        <v>921</v>
      </c>
      <c r="B382" s="47">
        <v>92195</v>
      </c>
      <c r="C382" s="46">
        <v>6269</v>
      </c>
      <c r="D382" s="44" t="s">
        <v>132</v>
      </c>
      <c r="E382" s="44" t="s">
        <v>241</v>
      </c>
      <c r="F382" s="66">
        <v>9362710.27</v>
      </c>
    </row>
    <row r="383" spans="1:6" s="116" customFormat="1" ht="25.5" hidden="1">
      <c r="A383" s="69">
        <v>921</v>
      </c>
      <c r="B383" s="69">
        <v>92195</v>
      </c>
      <c r="C383" s="69">
        <v>6269</v>
      </c>
      <c r="D383" s="70" t="s">
        <v>178</v>
      </c>
      <c r="E383" s="70" t="s">
        <v>233</v>
      </c>
      <c r="F383" s="73">
        <v>187317.19</v>
      </c>
    </row>
    <row r="384" spans="1:6" s="116" customFormat="1" ht="25.5" hidden="1">
      <c r="A384" s="69">
        <v>921</v>
      </c>
      <c r="B384" s="69">
        <v>92195</v>
      </c>
      <c r="C384" s="69">
        <v>6269</v>
      </c>
      <c r="D384" s="70" t="s">
        <v>190</v>
      </c>
      <c r="E384" s="70" t="s">
        <v>119</v>
      </c>
      <c r="F384" s="73">
        <v>461249.91</v>
      </c>
    </row>
    <row r="385" spans="1:6" s="116" customFormat="1" ht="25.5" hidden="1">
      <c r="A385" s="69">
        <v>921</v>
      </c>
      <c r="B385" s="69">
        <v>92195</v>
      </c>
      <c r="C385" s="69">
        <v>6269</v>
      </c>
      <c r="D385" s="71" t="s">
        <v>214</v>
      </c>
      <c r="E385" s="71" t="s">
        <v>232</v>
      </c>
      <c r="F385" s="73">
        <v>267903.86</v>
      </c>
    </row>
    <row r="386" spans="1:6" s="116" customFormat="1" ht="51" hidden="1">
      <c r="A386" s="69">
        <v>921</v>
      </c>
      <c r="B386" s="69">
        <v>92195</v>
      </c>
      <c r="C386" s="69">
        <v>6269</v>
      </c>
      <c r="D386" s="71" t="s">
        <v>175</v>
      </c>
      <c r="E386" s="71" t="s">
        <v>217</v>
      </c>
      <c r="F386" s="73">
        <v>162899.4</v>
      </c>
    </row>
    <row r="387" spans="1:6" ht="38.25" hidden="1">
      <c r="A387" s="46">
        <v>921</v>
      </c>
      <c r="B387" s="47">
        <v>92195</v>
      </c>
      <c r="C387" s="46">
        <v>6269</v>
      </c>
      <c r="D387" s="44" t="s">
        <v>175</v>
      </c>
      <c r="E387" s="44" t="s">
        <v>177</v>
      </c>
      <c r="F387" s="72">
        <v>379502.44</v>
      </c>
    </row>
    <row r="388" spans="1:6" ht="38.25" hidden="1">
      <c r="A388" s="46">
        <v>921</v>
      </c>
      <c r="B388" s="47">
        <v>92195</v>
      </c>
      <c r="C388" s="46">
        <v>6269</v>
      </c>
      <c r="D388" s="44" t="s">
        <v>194</v>
      </c>
      <c r="E388" s="44" t="s">
        <v>230</v>
      </c>
      <c r="F388" s="72">
        <v>624076.41</v>
      </c>
    </row>
    <row r="389" spans="1:6" ht="38.25" hidden="1">
      <c r="A389" s="1">
        <v>921</v>
      </c>
      <c r="B389" s="47">
        <v>92195</v>
      </c>
      <c r="C389" s="46">
        <v>6269</v>
      </c>
      <c r="D389" s="84" t="s">
        <v>340</v>
      </c>
      <c r="E389" s="84" t="s">
        <v>358</v>
      </c>
      <c r="F389" s="75">
        <v>2000000</v>
      </c>
    </row>
    <row r="390" spans="1:6" ht="63.75" hidden="1">
      <c r="A390" s="1">
        <v>921</v>
      </c>
      <c r="B390" s="47">
        <v>92195</v>
      </c>
      <c r="C390" s="46">
        <v>6269</v>
      </c>
      <c r="D390" s="84" t="s">
        <v>130</v>
      </c>
      <c r="E390" s="84" t="s">
        <v>360</v>
      </c>
      <c r="F390" s="75">
        <v>4885202</v>
      </c>
    </row>
    <row r="391" spans="1:6" ht="25.5" hidden="1">
      <c r="A391" s="1">
        <v>921</v>
      </c>
      <c r="B391" s="47">
        <v>92195</v>
      </c>
      <c r="C391" s="46">
        <v>6269</v>
      </c>
      <c r="D391" s="84" t="s">
        <v>341</v>
      </c>
      <c r="E391" s="84" t="s">
        <v>361</v>
      </c>
      <c r="F391" s="75">
        <v>1300274.54</v>
      </c>
    </row>
    <row r="392" spans="1:6" ht="38.25" hidden="1">
      <c r="A392" s="1">
        <v>921</v>
      </c>
      <c r="B392" s="47">
        <v>92195</v>
      </c>
      <c r="C392" s="46">
        <v>6269</v>
      </c>
      <c r="D392" s="84" t="s">
        <v>342</v>
      </c>
      <c r="E392" s="84" t="s">
        <v>362</v>
      </c>
      <c r="F392" s="75">
        <v>1000000</v>
      </c>
    </row>
    <row r="393" spans="1:6" ht="25.5" hidden="1">
      <c r="A393" s="1">
        <v>921</v>
      </c>
      <c r="B393" s="47">
        <v>92195</v>
      </c>
      <c r="C393" s="46">
        <v>6269</v>
      </c>
      <c r="D393" s="84" t="s">
        <v>344</v>
      </c>
      <c r="E393" s="84" t="s">
        <v>365</v>
      </c>
      <c r="F393" s="75">
        <v>2300000</v>
      </c>
    </row>
    <row r="394" spans="1:6" ht="25.5" hidden="1">
      <c r="A394" s="1">
        <v>921</v>
      </c>
      <c r="B394" s="47">
        <v>92195</v>
      </c>
      <c r="C394" s="46">
        <v>6269</v>
      </c>
      <c r="D394" s="84" t="s">
        <v>346</v>
      </c>
      <c r="E394" s="84" t="s">
        <v>367</v>
      </c>
      <c r="F394" s="75">
        <v>426116.65</v>
      </c>
    </row>
    <row r="395" spans="1:6" ht="38.25" hidden="1">
      <c r="A395" s="1">
        <v>921</v>
      </c>
      <c r="B395" s="47">
        <v>92195</v>
      </c>
      <c r="C395" s="46">
        <v>6269</v>
      </c>
      <c r="D395" s="84" t="s">
        <v>347</v>
      </c>
      <c r="E395" s="84" t="s">
        <v>371</v>
      </c>
      <c r="F395" s="75">
        <v>600000</v>
      </c>
    </row>
    <row r="396" spans="1:6" ht="38.25" hidden="1">
      <c r="A396" s="1">
        <v>921</v>
      </c>
      <c r="B396" s="47">
        <v>92195</v>
      </c>
      <c r="C396" s="46">
        <v>6269</v>
      </c>
      <c r="D396" s="84" t="s">
        <v>348</v>
      </c>
      <c r="E396" s="84" t="s">
        <v>372</v>
      </c>
      <c r="F396" s="75">
        <v>450000</v>
      </c>
    </row>
    <row r="397" spans="1:6" ht="25.5" hidden="1">
      <c r="A397" s="1">
        <v>921</v>
      </c>
      <c r="B397" s="47">
        <v>92195</v>
      </c>
      <c r="C397" s="46">
        <v>6269</v>
      </c>
      <c r="D397" s="84" t="s">
        <v>173</v>
      </c>
      <c r="E397" s="84" t="s">
        <v>373</v>
      </c>
      <c r="F397" s="75">
        <v>171711</v>
      </c>
    </row>
    <row r="398" spans="1:6" ht="12.75" hidden="1">
      <c r="A398" s="1">
        <v>921</v>
      </c>
      <c r="B398" s="47">
        <v>92195</v>
      </c>
      <c r="C398" s="46">
        <v>6269</v>
      </c>
      <c r="D398" s="84" t="s">
        <v>349</v>
      </c>
      <c r="E398" s="84" t="s">
        <v>374</v>
      </c>
      <c r="F398" s="75">
        <v>800000</v>
      </c>
    </row>
    <row r="399" spans="1:6" ht="25.5" hidden="1">
      <c r="A399" s="1">
        <v>921</v>
      </c>
      <c r="B399" s="47">
        <v>92195</v>
      </c>
      <c r="C399" s="46">
        <v>6269</v>
      </c>
      <c r="D399" s="84" t="s">
        <v>343</v>
      </c>
      <c r="E399" s="84" t="s">
        <v>364</v>
      </c>
      <c r="F399" s="75">
        <v>698361</v>
      </c>
    </row>
    <row r="400" spans="1:6" ht="51" hidden="1">
      <c r="A400" s="1">
        <v>921</v>
      </c>
      <c r="B400" s="47">
        <v>92195</v>
      </c>
      <c r="C400" s="46">
        <v>6269</v>
      </c>
      <c r="D400" s="84" t="s">
        <v>352</v>
      </c>
      <c r="E400" s="84" t="s">
        <v>377</v>
      </c>
      <c r="F400" s="75">
        <v>252944</v>
      </c>
    </row>
    <row r="401" spans="1:6" ht="51" hidden="1">
      <c r="A401" s="1">
        <v>921</v>
      </c>
      <c r="B401" s="47">
        <v>92195</v>
      </c>
      <c r="C401" s="46">
        <v>6269</v>
      </c>
      <c r="D401" s="84" t="s">
        <v>350</v>
      </c>
      <c r="E401" s="84" t="s">
        <v>375</v>
      </c>
      <c r="F401" s="75">
        <v>550000</v>
      </c>
    </row>
    <row r="402" spans="1:6" ht="38.25" hidden="1">
      <c r="A402" s="1">
        <v>921</v>
      </c>
      <c r="B402" s="47">
        <v>92195</v>
      </c>
      <c r="C402" s="46">
        <v>6269</v>
      </c>
      <c r="D402" s="84" t="s">
        <v>351</v>
      </c>
      <c r="E402" s="84" t="s">
        <v>376</v>
      </c>
      <c r="F402" s="75">
        <v>2000000</v>
      </c>
    </row>
    <row r="403" spans="1:6" ht="12.75" hidden="1">
      <c r="A403" s="1">
        <v>921</v>
      </c>
      <c r="B403" s="47">
        <v>92195</v>
      </c>
      <c r="C403" s="46">
        <v>6269</v>
      </c>
      <c r="D403" s="84" t="s">
        <v>353</v>
      </c>
      <c r="E403" s="84" t="s">
        <v>378</v>
      </c>
      <c r="F403" s="75">
        <v>436200</v>
      </c>
    </row>
    <row r="404" spans="1:6" ht="51" hidden="1">
      <c r="A404" s="1">
        <v>921</v>
      </c>
      <c r="B404" s="47">
        <v>92195</v>
      </c>
      <c r="C404" s="46">
        <v>6269</v>
      </c>
      <c r="D404" s="84" t="s">
        <v>356</v>
      </c>
      <c r="E404" s="84" t="s">
        <v>381</v>
      </c>
      <c r="F404" s="75">
        <v>193435.5</v>
      </c>
    </row>
    <row r="405" spans="1:6" ht="25.5" hidden="1">
      <c r="A405" s="1">
        <v>921</v>
      </c>
      <c r="B405" s="47">
        <v>92195</v>
      </c>
      <c r="C405" s="46">
        <v>6269</v>
      </c>
      <c r="D405" s="84" t="s">
        <v>357</v>
      </c>
      <c r="E405" s="84" t="s">
        <v>382</v>
      </c>
      <c r="F405" s="75">
        <v>366294.18</v>
      </c>
    </row>
    <row r="406" spans="1:6" ht="25.5" hidden="1">
      <c r="A406" s="1"/>
      <c r="B406" s="2">
        <v>92195</v>
      </c>
      <c r="C406" s="1">
        <v>6269</v>
      </c>
      <c r="D406" s="86" t="s">
        <v>384</v>
      </c>
      <c r="E406" s="86" t="s">
        <v>385</v>
      </c>
      <c r="F406" s="75">
        <v>815061</v>
      </c>
    </row>
    <row r="407" spans="1:6" ht="38.25" hidden="1">
      <c r="A407" s="1"/>
      <c r="B407" s="2">
        <v>92195</v>
      </c>
      <c r="C407" s="1">
        <v>6269</v>
      </c>
      <c r="D407" s="86" t="s">
        <v>386</v>
      </c>
      <c r="E407" s="86" t="s">
        <v>387</v>
      </c>
      <c r="F407" s="75">
        <f>1000000-1000000</f>
        <v>0</v>
      </c>
    </row>
    <row r="408" spans="1:6" ht="51" hidden="1">
      <c r="A408" s="1"/>
      <c r="B408" s="2">
        <v>92195</v>
      </c>
      <c r="C408" s="1">
        <v>6269</v>
      </c>
      <c r="D408" s="86" t="s">
        <v>388</v>
      </c>
      <c r="E408" s="86" t="s">
        <v>389</v>
      </c>
      <c r="F408" s="75">
        <v>1138328.89</v>
      </c>
    </row>
    <row r="409" spans="1:6" ht="38.25" hidden="1">
      <c r="A409" s="1"/>
      <c r="B409" s="2">
        <v>92195</v>
      </c>
      <c r="C409" s="1">
        <v>6269</v>
      </c>
      <c r="D409" s="86" t="s">
        <v>390</v>
      </c>
      <c r="E409" s="86" t="s">
        <v>391</v>
      </c>
      <c r="F409" s="75">
        <v>457033.3</v>
      </c>
    </row>
    <row r="410" spans="1:6" ht="51" hidden="1">
      <c r="A410" s="1"/>
      <c r="B410" s="2">
        <v>92195</v>
      </c>
      <c r="C410" s="1">
        <v>6269</v>
      </c>
      <c r="D410" s="86" t="s">
        <v>205</v>
      </c>
      <c r="E410" s="86" t="s">
        <v>392</v>
      </c>
      <c r="F410" s="75">
        <v>2250000</v>
      </c>
    </row>
    <row r="411" spans="1:6" s="10" customFormat="1" ht="12.75" hidden="1">
      <c r="A411" s="48">
        <v>921</v>
      </c>
      <c r="B411" s="49">
        <v>92195</v>
      </c>
      <c r="C411" s="48">
        <v>6270</v>
      </c>
      <c r="D411" s="50"/>
      <c r="E411" s="50"/>
      <c r="F411" s="89">
        <f>SUM(F412:F426)</f>
        <v>1813000</v>
      </c>
    </row>
    <row r="412" spans="1:6" ht="38.25" hidden="1">
      <c r="A412" s="1"/>
      <c r="B412" s="99" t="s">
        <v>439</v>
      </c>
      <c r="C412" s="99" t="s">
        <v>89</v>
      </c>
      <c r="D412" s="97" t="s">
        <v>73</v>
      </c>
      <c r="E412" s="104" t="s">
        <v>81</v>
      </c>
      <c r="F412" s="101">
        <v>300000</v>
      </c>
    </row>
    <row r="413" spans="1:6" ht="25.5" hidden="1">
      <c r="A413" s="1"/>
      <c r="B413" s="99" t="s">
        <v>439</v>
      </c>
      <c r="C413" s="99" t="s">
        <v>89</v>
      </c>
      <c r="D413" s="97" t="s">
        <v>74</v>
      </c>
      <c r="E413" s="104" t="s">
        <v>82</v>
      </c>
      <c r="F413" s="101">
        <v>100000</v>
      </c>
    </row>
    <row r="414" spans="1:6" ht="25.5" hidden="1">
      <c r="A414" s="1"/>
      <c r="B414" s="99" t="s">
        <v>439</v>
      </c>
      <c r="C414" s="99" t="s">
        <v>89</v>
      </c>
      <c r="D414" s="97" t="s">
        <v>75</v>
      </c>
      <c r="E414" s="104" t="s">
        <v>83</v>
      </c>
      <c r="F414" s="101">
        <v>100000</v>
      </c>
    </row>
    <row r="415" spans="1:6" ht="25.5" hidden="1">
      <c r="A415" s="1"/>
      <c r="B415" s="99" t="s">
        <v>439</v>
      </c>
      <c r="C415" s="99" t="s">
        <v>89</v>
      </c>
      <c r="D415" s="97" t="s">
        <v>76</v>
      </c>
      <c r="E415" s="104" t="s">
        <v>84</v>
      </c>
      <c r="F415" s="101">
        <v>15000</v>
      </c>
    </row>
    <row r="416" spans="1:6" ht="25.5" hidden="1">
      <c r="A416" s="1"/>
      <c r="B416" s="99" t="s">
        <v>439</v>
      </c>
      <c r="C416" s="99" t="s">
        <v>89</v>
      </c>
      <c r="D416" s="97" t="s">
        <v>77</v>
      </c>
      <c r="E416" s="104" t="s">
        <v>85</v>
      </c>
      <c r="F416" s="101">
        <v>18000</v>
      </c>
    </row>
    <row r="417" spans="1:6" ht="25.5" hidden="1">
      <c r="A417" s="1"/>
      <c r="B417" s="99" t="s">
        <v>439</v>
      </c>
      <c r="C417" s="99" t="s">
        <v>89</v>
      </c>
      <c r="D417" s="97" t="s">
        <v>78</v>
      </c>
      <c r="E417" s="104" t="s">
        <v>86</v>
      </c>
      <c r="F417" s="101">
        <v>15000</v>
      </c>
    </row>
    <row r="418" spans="1:6" ht="51" hidden="1">
      <c r="A418" s="1"/>
      <c r="B418" s="99" t="s">
        <v>439</v>
      </c>
      <c r="C418" s="99" t="s">
        <v>89</v>
      </c>
      <c r="D418" s="97" t="s">
        <v>79</v>
      </c>
      <c r="E418" s="104" t="s">
        <v>87</v>
      </c>
      <c r="F418" s="101">
        <v>150000</v>
      </c>
    </row>
    <row r="419" spans="1:6" ht="12.75" hidden="1">
      <c r="A419" s="1"/>
      <c r="B419" s="99" t="s">
        <v>439</v>
      </c>
      <c r="C419" s="99" t="s">
        <v>89</v>
      </c>
      <c r="D419" s="97" t="s">
        <v>80</v>
      </c>
      <c r="E419" s="104" t="s">
        <v>88</v>
      </c>
      <c r="F419" s="101">
        <v>100000</v>
      </c>
    </row>
    <row r="420" spans="1:6" ht="38.25" hidden="1">
      <c r="A420" s="1"/>
      <c r="B420" s="102" t="s">
        <v>439</v>
      </c>
      <c r="C420" s="102" t="s">
        <v>89</v>
      </c>
      <c r="D420" s="104" t="s">
        <v>475</v>
      </c>
      <c r="E420" s="97" t="s">
        <v>21</v>
      </c>
      <c r="F420" s="101">
        <v>200000</v>
      </c>
    </row>
    <row r="421" spans="1:6" ht="25.5" hidden="1">
      <c r="A421" s="1"/>
      <c r="B421" s="99" t="s">
        <v>439</v>
      </c>
      <c r="C421" s="99" t="s">
        <v>89</v>
      </c>
      <c r="D421" s="104" t="s">
        <v>511</v>
      </c>
      <c r="E421" s="97" t="s">
        <v>512</v>
      </c>
      <c r="F421" s="101">
        <v>200000</v>
      </c>
    </row>
    <row r="422" spans="1:6" ht="25.5" hidden="1">
      <c r="A422" s="1"/>
      <c r="B422" s="99" t="s">
        <v>439</v>
      </c>
      <c r="C422" s="99" t="s">
        <v>89</v>
      </c>
      <c r="D422" s="104" t="s">
        <v>513</v>
      </c>
      <c r="E422" s="97" t="s">
        <v>514</v>
      </c>
      <c r="F422" s="101">
        <v>100000</v>
      </c>
    </row>
    <row r="423" spans="1:6" ht="38.25" hidden="1">
      <c r="A423" s="1"/>
      <c r="B423" s="99" t="s">
        <v>439</v>
      </c>
      <c r="C423" s="99" t="s">
        <v>89</v>
      </c>
      <c r="D423" s="104" t="s">
        <v>515</v>
      </c>
      <c r="E423" s="97" t="s">
        <v>516</v>
      </c>
      <c r="F423" s="101">
        <v>100000</v>
      </c>
    </row>
    <row r="424" spans="1:6" ht="12.75" hidden="1">
      <c r="A424" s="1"/>
      <c r="B424" s="102" t="s">
        <v>439</v>
      </c>
      <c r="C424" s="102" t="s">
        <v>89</v>
      </c>
      <c r="D424" s="104" t="s">
        <v>517</v>
      </c>
      <c r="E424" s="97" t="s">
        <v>518</v>
      </c>
      <c r="F424" s="101">
        <v>200000</v>
      </c>
    </row>
    <row r="425" spans="1:6" ht="25.5" hidden="1">
      <c r="A425" s="1"/>
      <c r="B425" s="99" t="s">
        <v>439</v>
      </c>
      <c r="C425" s="99" t="s">
        <v>89</v>
      </c>
      <c r="D425" s="104" t="s">
        <v>519</v>
      </c>
      <c r="E425" s="97" t="s">
        <v>520</v>
      </c>
      <c r="F425" s="101">
        <v>175000</v>
      </c>
    </row>
    <row r="426" spans="1:6" ht="12.75" hidden="1">
      <c r="A426" s="1"/>
      <c r="B426" s="99" t="s">
        <v>439</v>
      </c>
      <c r="C426" s="99" t="s">
        <v>89</v>
      </c>
      <c r="D426" s="104" t="s">
        <v>521</v>
      </c>
      <c r="E426" s="97" t="s">
        <v>522</v>
      </c>
      <c r="F426" s="101">
        <v>40000</v>
      </c>
    </row>
    <row r="427" spans="1:6" s="10" customFormat="1" ht="12.75" customHeight="1" hidden="1">
      <c r="A427" s="48">
        <v>921</v>
      </c>
      <c r="B427" s="49">
        <v>92195</v>
      </c>
      <c r="C427" s="48">
        <v>6276</v>
      </c>
      <c r="D427" s="50"/>
      <c r="E427" s="50"/>
      <c r="F427" s="89">
        <f>SUM(F428:F429)</f>
        <v>169913.99</v>
      </c>
    </row>
    <row r="428" spans="1:6" s="10" customFormat="1" ht="38.25" hidden="1">
      <c r="A428" s="48"/>
      <c r="B428" s="43">
        <v>92195</v>
      </c>
      <c r="C428" s="42">
        <v>6276</v>
      </c>
      <c r="D428" s="45" t="s">
        <v>169</v>
      </c>
      <c r="E428" s="45" t="s">
        <v>170</v>
      </c>
      <c r="F428" s="66">
        <v>152913.99</v>
      </c>
    </row>
    <row r="429" spans="1:6" ht="38.25" customHeight="1" hidden="1">
      <c r="A429" s="46">
        <v>921</v>
      </c>
      <c r="B429" s="43">
        <v>92195</v>
      </c>
      <c r="C429" s="42">
        <v>6276</v>
      </c>
      <c r="D429" s="45" t="s">
        <v>166</v>
      </c>
      <c r="E429" s="45" t="s">
        <v>127</v>
      </c>
      <c r="F429" s="65">
        <v>17000</v>
      </c>
    </row>
    <row r="430" spans="1:6" s="10" customFormat="1" ht="12.75" customHeight="1" hidden="1">
      <c r="A430" s="48">
        <v>921</v>
      </c>
      <c r="B430" s="49">
        <v>92195</v>
      </c>
      <c r="C430" s="48">
        <v>6279</v>
      </c>
      <c r="D430" s="50"/>
      <c r="E430" s="50"/>
      <c r="F430" s="89">
        <f>SUM(F431:F438)</f>
        <v>7699399.390000001</v>
      </c>
    </row>
    <row r="431" spans="1:6" ht="25.5" hidden="1">
      <c r="A431" s="103">
        <v>921</v>
      </c>
      <c r="B431" s="135">
        <v>92195</v>
      </c>
      <c r="C431" s="103">
        <v>6279</v>
      </c>
      <c r="D431" s="3" t="s">
        <v>393</v>
      </c>
      <c r="E431" s="3" t="s">
        <v>394</v>
      </c>
      <c r="F431" s="87">
        <v>91243.45</v>
      </c>
    </row>
    <row r="432" spans="1:6" ht="38.25" hidden="1">
      <c r="A432" s="6">
        <v>921</v>
      </c>
      <c r="B432" s="7">
        <v>92195</v>
      </c>
      <c r="C432" s="6">
        <v>6279</v>
      </c>
      <c r="D432" s="3" t="s">
        <v>395</v>
      </c>
      <c r="E432" s="3" t="s">
        <v>397</v>
      </c>
      <c r="F432" s="87">
        <v>2665150.86</v>
      </c>
    </row>
    <row r="433" spans="1:6" s="116" customFormat="1" ht="63.75" customHeight="1" hidden="1">
      <c r="A433" s="69">
        <v>921</v>
      </c>
      <c r="B433" s="69">
        <v>92195</v>
      </c>
      <c r="C433" s="69">
        <v>6279</v>
      </c>
      <c r="D433" s="70" t="s">
        <v>179</v>
      </c>
      <c r="E433" s="70" t="s">
        <v>215</v>
      </c>
      <c r="F433" s="73">
        <v>1099641.35</v>
      </c>
    </row>
    <row r="434" spans="1:6" s="116" customFormat="1" ht="51" customHeight="1" hidden="1">
      <c r="A434" s="69">
        <v>921</v>
      </c>
      <c r="B434" s="69">
        <v>92195</v>
      </c>
      <c r="C434" s="69">
        <v>6279</v>
      </c>
      <c r="D434" s="70" t="s">
        <v>189</v>
      </c>
      <c r="E434" s="70" t="s">
        <v>126</v>
      </c>
      <c r="F434" s="73">
        <v>122948</v>
      </c>
    </row>
    <row r="435" spans="1:6" s="116" customFormat="1" ht="51" customHeight="1" hidden="1">
      <c r="A435" s="69">
        <v>921</v>
      </c>
      <c r="B435" s="69">
        <v>92195</v>
      </c>
      <c r="C435" s="69">
        <v>6279</v>
      </c>
      <c r="D435" s="70" t="s">
        <v>224</v>
      </c>
      <c r="E435" s="70" t="s">
        <v>176</v>
      </c>
      <c r="F435" s="73">
        <v>1209926.67</v>
      </c>
    </row>
    <row r="436" spans="1:6" s="116" customFormat="1" ht="38.25" customHeight="1" hidden="1">
      <c r="A436" s="69">
        <v>921</v>
      </c>
      <c r="B436" s="69">
        <v>92195</v>
      </c>
      <c r="C436" s="69">
        <v>6279</v>
      </c>
      <c r="D436" s="70" t="s">
        <v>172</v>
      </c>
      <c r="E436" s="70" t="s">
        <v>125</v>
      </c>
      <c r="F436" s="73">
        <v>2020208.33</v>
      </c>
    </row>
    <row r="437" spans="1:6" s="116" customFormat="1" ht="38.25" customHeight="1" hidden="1">
      <c r="A437" s="69">
        <v>921</v>
      </c>
      <c r="B437" s="69">
        <v>92195</v>
      </c>
      <c r="C437" s="69">
        <v>6279</v>
      </c>
      <c r="D437" s="70" t="s">
        <v>172</v>
      </c>
      <c r="E437" s="70" t="s">
        <v>218</v>
      </c>
      <c r="F437" s="73">
        <v>90280.73</v>
      </c>
    </row>
    <row r="438" spans="1:6" s="116" customFormat="1" ht="51" customHeight="1" hidden="1">
      <c r="A438" s="69">
        <v>921</v>
      </c>
      <c r="B438" s="69">
        <v>92195</v>
      </c>
      <c r="C438" s="69">
        <v>6279</v>
      </c>
      <c r="D438" s="71" t="s">
        <v>213</v>
      </c>
      <c r="E438" s="71" t="s">
        <v>231</v>
      </c>
      <c r="F438" s="73">
        <v>400000</v>
      </c>
    </row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</sheetData>
  <sheetProtection/>
  <printOptions horizontalCentered="1"/>
  <pageMargins left="0.3937007874015748" right="0.3937007874015748" top="0.9448818897637796" bottom="0.5511811023622047" header="0.5118110236220472" footer="0.31496062992125984"/>
  <pageSetup fitToHeight="4" fitToWidth="2" horizontalDpi="600" verticalDpi="600" orientation="portrait" paperSize="9" r:id="rId4"/>
  <headerFooter alignWithMargins="0">
    <oddHeader xml:space="preserve">&amp;CWykaz dotacji celowych na wydatki majątkowe w 2011 r. </oddHeader>
    <oddFooter>&amp;CStrona &amp;P</oddFooter>
  </headerFooter>
  <rowBreaks count="1" manualBreakCount="1">
    <brk id="59" max="1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Karaś</dc:creator>
  <cp:keywords/>
  <dc:description/>
  <cp:lastModifiedBy>kprusinski</cp:lastModifiedBy>
  <cp:lastPrinted>2011-03-30T12:26:08Z</cp:lastPrinted>
  <dcterms:created xsi:type="dcterms:W3CDTF">2003-03-19T09:22:28Z</dcterms:created>
  <dcterms:modified xsi:type="dcterms:W3CDTF">2011-03-30T12:29:49Z</dcterms:modified>
  <cp:category/>
  <cp:version/>
  <cp:contentType/>
  <cp:contentStatus/>
</cp:coreProperties>
</file>